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X:\Project\HCBS Measures\01.05645.140.010.01.01.01.01\Task 03\National Quality Forum\ACSC\"/>
    </mc:Choice>
  </mc:AlternateContent>
  <xr:revisionPtr revIDLastSave="0" documentId="8_{714D986C-C967-4BC7-A163-53D6B3A0273C}" xr6:coauthVersionLast="47" xr6:coauthVersionMax="47" xr10:uidLastSave="{00000000-0000-0000-0000-000000000000}"/>
  <bookViews>
    <workbookView xWindow="-120" yWindow="-120" windowWidth="29040" windowHeight="15840" tabRatio="889" firstSheet="1" activeTab="1" xr2:uid="{00000000-000D-0000-FFFF-FFFF00000000}"/>
  </bookViews>
  <sheets>
    <sheet name="00. Workbook Notes" sheetId="6" r:id="rId1"/>
    <sheet name="01. Initial Population" sheetId="4" r:id="rId2"/>
    <sheet name="02. Descriptives Overall" sheetId="23" r:id="rId3"/>
    <sheet name="03. Descriptives by State" sheetId="28" r:id="rId4"/>
    <sheet name="04. State Rates (Observed) " sheetId="15" r:id="rId5"/>
    <sheet name="05. State Rates (Risk Adjusted)" sheetId="16" r:id="rId6"/>
    <sheet name="06. Confidence Intervals" sheetId="21" r:id="rId7"/>
    <sheet name="07. Risk Model Factors" sheetId="33" r:id="rId8"/>
    <sheet name="08. Reliability SNR Results" sheetId="31" r:id="rId9"/>
    <sheet name="09. Calibration Testing" sheetId="34" r:id="rId10"/>
    <sheet name="10.Five Percent Samples" sheetId="35" r:id="rId11"/>
  </sheets>
  <externalReferences>
    <externalReference r:id="rId12"/>
  </externalReferences>
  <definedNames>
    <definedName name="_All" localSheetId="3">'03. Descriptives by State'!$A$2:$AB$57</definedName>
    <definedName name="_All">'[1] 02. State Rates All Admissions'!$A$5:$N$58</definedName>
    <definedName name="_cnt">#REF!</definedName>
    <definedName name="_xlnm._FilterDatabase" localSheetId="4" hidden="1">'04. State Rates (Observed) '!$B$5:$I$6</definedName>
    <definedName name="_xlnm._FilterDatabase" localSheetId="5" hidden="1">'05. State Rates (Risk Adjusted)'!$B$6:$O$7</definedName>
    <definedName name="_xlnm._FilterDatabase" localSheetId="6" hidden="1">'06. Confidence Intervals'!$B$5:$K$6</definedName>
    <definedName name="full_A_IP">#REF!</definedName>
    <definedName name="full_C_A_IP">#REF!</definedName>
    <definedName name="full_C_IP">#REF!</definedName>
    <definedName name="_xlnm.Print_Area" localSheetId="0">'00. Workbook Notes'!$B$2:$B$18</definedName>
    <definedName name="_xlnm.Print_Area" localSheetId="1">'01. Initial Population'!$B$2:$E$2</definedName>
    <definedName name="_xlnm.Print_Area" localSheetId="2">'02. Descriptives Overall'!$B$2:$H$175</definedName>
    <definedName name="_xlnm.Print_Area" localSheetId="4">'04. State Rates (Observed) '!$B$2:$I$62</definedName>
    <definedName name="_xlnm.Print_Area" localSheetId="5">'05. State Rates (Risk Adjusted)'!$B$2:$O$63</definedName>
    <definedName name="_xlnm.Print_Area" localSheetId="6">'06. Confidence Intervals'!$B$2:$K$62</definedName>
    <definedName name="_xlnm.Print_Titles" localSheetId="1">'01. Initial Population'!$2:$2</definedName>
    <definedName name="_xlnm.Print_Titles" localSheetId="2">'02. Descriptives Overall'!$2:$4</definedName>
    <definedName name="_xlnm.Print_Titles" localSheetId="4">'04. State Rates (Observed) '!$5:$6</definedName>
    <definedName name="_xlnm.Print_Titles" localSheetId="5">'05. State Rates (Risk Adjusted)'!$6:$7</definedName>
    <definedName name="_xlnm.Print_Titles" localSheetId="6">'06. Confidence Intervals'!$5:$6</definedName>
    <definedName name="readmN">#REF!</definedName>
    <definedName name="readm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3" l="1"/>
  <c r="H5" i="23"/>
  <c r="G5" i="23"/>
  <c r="B57" i="28"/>
  <c r="B56" i="28"/>
  <c r="B55" i="28"/>
  <c r="B54" i="28"/>
  <c r="B53" i="28"/>
  <c r="B52" i="28"/>
  <c r="B51" i="28"/>
  <c r="B50" i="28"/>
  <c r="B49" i="28"/>
  <c r="B48" i="28"/>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7" i="28"/>
  <c r="B6" i="28"/>
  <c r="B5" i="28"/>
  <c r="B4" i="28"/>
  <c r="D10" i="4" l="1"/>
  <c r="E10" i="4" s="1"/>
  <c r="D9" i="4"/>
  <c r="E9" i="4" s="1"/>
  <c r="D8" i="4"/>
  <c r="E8" i="4" s="1"/>
  <c r="C6" i="4"/>
  <c r="D7" i="4" s="1"/>
  <c r="E7" i="4" s="1"/>
  <c r="D6" i="4" l="1"/>
  <c r="E6" i="4" s="1"/>
</calcChain>
</file>

<file path=xl/sharedStrings.xml><?xml version="1.0" encoding="utf-8"?>
<sst xmlns="http://schemas.openxmlformats.org/spreadsheetml/2006/main" count="951" uniqueCount="419">
  <si>
    <r>
      <rPr>
        <b/>
        <i/>
        <sz val="10"/>
        <color theme="0"/>
        <rFont val="Arial"/>
        <family val="2"/>
      </rPr>
      <t>Hospitalization for Ambulatory Care Sensitive Conditions (ACSC) among Home and Community Based Services (HCBS) Participants</t>
    </r>
    <r>
      <rPr>
        <b/>
        <sz val="10"/>
        <color theme="0"/>
        <rFont val="Arial"/>
        <family val="2"/>
      </rPr>
      <t xml:space="preserve"> Measure
</t>
    </r>
    <r>
      <rPr>
        <i/>
        <sz val="10"/>
        <color theme="0"/>
        <rFont val="Arial"/>
        <family val="2"/>
      </rPr>
      <t>Performance Results</t>
    </r>
  </si>
  <si>
    <t>Workbook Structure</t>
  </si>
  <si>
    <t>This Excel workbook contains eight worksheet tabs with results for CMS review:</t>
  </si>
  <si>
    <r>
      <t xml:space="preserve">The </t>
    </r>
    <r>
      <rPr>
        <i/>
        <sz val="10"/>
        <color theme="1"/>
        <rFont val="Arial"/>
        <family val="2"/>
      </rPr>
      <t xml:space="preserve">02. Descriptives Overall </t>
    </r>
    <r>
      <rPr>
        <sz val="10"/>
        <color theme="1"/>
        <rFont val="Arial"/>
        <family val="2"/>
      </rPr>
      <t xml:space="preserve">worksheet tab presents a descriptive distribution (i.e., Medicare-Medicaid enrollee status, rurality status, history of prior hospitalizations, biological sex, age, racial identity, ethnic identity, and Hierarchical Condition Categories (HCC)) of the overall ACSC analytic population. </t>
    </r>
  </si>
  <si>
    <r>
      <t xml:space="preserve">The </t>
    </r>
    <r>
      <rPr>
        <i/>
        <sz val="10"/>
        <color theme="1"/>
        <rFont val="Arial"/>
        <family val="2"/>
      </rPr>
      <t>03. Descriptives by State</t>
    </r>
    <r>
      <rPr>
        <sz val="10"/>
        <color theme="1"/>
        <rFont val="Arial"/>
        <family val="2"/>
      </rPr>
      <t xml:space="preserve"> worksheet tab presents a descriptive distribution (i.e., Medicare-Medicaid enrollee status, rurality status, history of prior hospitalizations, biological sex, age, racial identity, ethnic identity) of the ACSC analytic population, reported by state. </t>
    </r>
  </si>
  <si>
    <r>
      <t xml:space="preserve">The </t>
    </r>
    <r>
      <rPr>
        <i/>
        <sz val="10"/>
        <color theme="1"/>
        <rFont val="Arial"/>
        <family val="2"/>
      </rPr>
      <t xml:space="preserve">04. State Rates (Observed) </t>
    </r>
    <r>
      <rPr>
        <sz val="10"/>
        <color theme="1"/>
        <rFont val="Arial"/>
        <family val="2"/>
      </rPr>
      <t>worksheet tab contains overall and state-level counts of Medicaid HCBS participants included in the measure's initial population, counts of inpatient hospital admissions for ambulatory care sensitive conditions, and performance rates using 2019 TAF data. Performance rates are reported as observed hospital admissions for ambulatory care sensitive conditions per 1,000 Medicaid HCBS participants. Inpatient hospital admissions were identified from both Medicaid and Medicare claims. Performance data are presented, overall and by state, for the three measure numerators—chronic ACSCs, acute ACSCs, and total ACSCs (i.e., both acute and chronic ACSCs).</t>
    </r>
  </si>
  <si>
    <r>
      <t xml:space="preserve">The </t>
    </r>
    <r>
      <rPr>
        <i/>
        <sz val="10"/>
        <color theme="1"/>
        <rFont val="Arial"/>
        <family val="2"/>
      </rPr>
      <t xml:space="preserve">05. State Rates (Risk Adjusted) </t>
    </r>
    <r>
      <rPr>
        <sz val="10"/>
        <color theme="1"/>
        <rFont val="Arial"/>
        <family val="2"/>
      </rPr>
      <t>worksheet tab contains overall and state-level counts of Medicaid HCBS participants included in the measure's initial population, counts of inpatient hospital admissions for ambulatory care sensitive conditions, and risk adjusted performance rates using a Logistic regression model with 2019 TAF data. Risk Adjusted performance rates are reported as observed hospital admissions for ambulatory care sensitive conditions per 1,000 Medicaid HCBS participants. Inpatient hospital admissions were identified from both Medicaid and Medicare claims. Performance data are presented, overall and by state, for the three measure numerators—chronic ACSCs, acute ACSCs, and total ACSCs (i.e., both acute and chronic ACSCs).</t>
    </r>
  </si>
  <si>
    <r>
      <t xml:space="preserve">The </t>
    </r>
    <r>
      <rPr>
        <i/>
        <sz val="10"/>
        <color theme="1"/>
        <rFont val="Arial"/>
        <family val="2"/>
      </rPr>
      <t xml:space="preserve">06. Confidence Intervals </t>
    </r>
    <r>
      <rPr>
        <sz val="10"/>
        <color theme="1"/>
        <rFont val="Arial"/>
        <family val="2"/>
      </rPr>
      <t>worksheet tab contains lower 95%, estimated rate, and upper 95% confidence inteval bound, presented, overall and by state, for the three measure numerators—chronic ACSCs, acute ACSCs, and total ACSCs (i.e., both acute and chronic ACSCs).</t>
    </r>
  </si>
  <si>
    <r>
      <t xml:space="preserve">The </t>
    </r>
    <r>
      <rPr>
        <i/>
        <sz val="10"/>
        <rFont val="Arial"/>
        <family val="2"/>
      </rPr>
      <t>07. Risk Model Factors</t>
    </r>
    <r>
      <rPr>
        <sz val="10"/>
        <rFont val="Arial"/>
        <family val="2"/>
      </rPr>
      <t xml:space="preserve"> worksheet tab presents the risk factors and parameter estimates for the Logistic regression model used to predict the number of inpatient admissions for ACSCs, per 1,000 Medicaid HCBS participants, for reported rates—acute ACSCs, chronic ACSCs, and all ACSCs (acute and chronic)—providing separate rates to include and remove behavioral health diagnoses.</t>
    </r>
  </si>
  <si>
    <r>
      <t xml:space="preserve">The </t>
    </r>
    <r>
      <rPr>
        <i/>
        <sz val="10"/>
        <color theme="1"/>
        <rFont val="Arial"/>
        <family val="2"/>
      </rPr>
      <t xml:space="preserve">08. Reliability SNR Results </t>
    </r>
    <r>
      <rPr>
        <sz val="10"/>
        <color theme="1"/>
        <rFont val="Arial"/>
        <family val="2"/>
      </rPr>
      <t>worksheet tab presents the distribution of performance score reliability statistics (via a signal-to-noise ratio). Signal-to-noise values can range from 0.00 to 1.00; they summarize the proportion of variation among state scores that is due to real differences in underlying entity characteristics (e.g., differences in population demographics or medical care) as opposed to background-level or random variation (e.g., due to measurement or sampling error). The consensus-based entity typically considers a signal-to-noise ratio statistic of greater than or equal to 0.70 as acceptable for reliability. For the HCBS ACSC measure, mean and median signal-to-noise reliability scores are 0.99 or better, indicating that measure results can be used to distinguish performance among states.</t>
    </r>
  </si>
  <si>
    <t>List of Acute and Chronic Ambulatory Care Sensitive Conditions</t>
  </si>
  <si>
    <r>
      <rPr>
        <b/>
        <sz val="10"/>
        <color theme="1"/>
        <rFont val="Arial"/>
        <family val="2"/>
      </rPr>
      <t>Acute ambulatory care sensitive conditions include:</t>
    </r>
    <r>
      <rPr>
        <sz val="10"/>
        <color theme="1"/>
        <rFont val="Arial"/>
        <family val="2"/>
      </rPr>
      <t xml:space="preserve">
   • Bacterial pneumonia
   • Cellulitis
   • Pressure ulcers
   • Urinary tract infection</t>
    </r>
  </si>
  <si>
    <r>
      <t>Chronic ambulatory care sensitive conditions include:</t>
    </r>
    <r>
      <rPr>
        <sz val="10"/>
        <color theme="1"/>
        <rFont val="Arial"/>
        <family val="2"/>
      </rPr>
      <t xml:space="preserve">
   • Asthma
   • Chronic obstructive pulmonary disease (COPD)
   • Diabetes, including diagnoses for:
      ▪ Short-term complications
      ▪ Long-term complications
      ▪ Lower-extremity amputations
   • Heart failure
   • Hypertension
   • Mental health conditions
   • Substance use disorders</t>
    </r>
  </si>
  <si>
    <t>Observations</t>
  </si>
  <si>
    <t xml:space="preserve">• Nearly one-third of Medicaid HCBS participants are under age 18 (based on Medicaid administrative claims from 2019).
• Application of the requirement for continuous enrollment removes nearly 20 percent of Medicaid HCBS participants if the most stringent enrollment restriction is selected (enrollment in Medicaid for ≥18 months [July 2018–December 2019, or longer]).
• Slightly less than 6 percent of the ACSC analytic population had a hospitalization for an ACSC.Of those participants with hosptializations for ACSCS, most only have 1-2 admissions. This emphasizes how rare hospitalizations for ACSCs are as well as the lower admission counts for those participants who experience hospitalizations for ACSCs. 
• Overall, the analytic population was majority younger than age 65, female, and white. This pattern largely remained the same for those HCBS participants with and without hospitalizations for ACSC; however, those with hospitalizations for ACSC were slightly older (mean age of 63.08 years) than the overall analytic population (mean age of 51.72). 
•  Medicaid inpatient administrative claims data for these states is either unusable or of high concern, based on the DQ Atlas: CT, KS, KY, MA, MN, MS, MN, NJ, OK, PR, RI, SC, VA,VI, VT, and WI. When evaluating descriptive data by state, issues with data quality might impact identification of ACSCs within the initial population. Thus, Lewin dropped data from some of these states for which claims are unusable or of high concern (e.g., MS, PR, RI, and VI)  within the HCBS ACSC measure's data set.
•  Excluding the states Lewin dropped for data quality issues, most states demographic pattern remained consistent with the overall pattern of the analytic population and made sense based on the geographic size of the state. 
</t>
  </si>
  <si>
    <r>
      <rPr>
        <b/>
        <i/>
        <sz val="10"/>
        <color theme="0"/>
        <rFont val="Arial"/>
        <family val="2"/>
      </rPr>
      <t xml:space="preserve">Hospitalization for ACSCs among HCBS Participants </t>
    </r>
    <r>
      <rPr>
        <b/>
        <sz val="10"/>
        <color theme="0"/>
        <rFont val="Arial"/>
        <family val="2"/>
      </rPr>
      <t xml:space="preserve">Measure
</t>
    </r>
    <r>
      <rPr>
        <i/>
        <sz val="10"/>
        <color theme="0"/>
        <rFont val="Arial"/>
        <family val="2"/>
      </rPr>
      <t>National Initial Population and Exclusion Counts</t>
    </r>
  </si>
  <si>
    <t xml:space="preserve"> 2019 TAF Data Run</t>
  </si>
  <si>
    <r>
      <t>Participants</t>
    </r>
    <r>
      <rPr>
        <sz val="10"/>
        <color theme="1"/>
        <rFont val="Arial"/>
        <family val="2"/>
      </rPr>
      <t xml:space="preserve"> (#)</t>
    </r>
  </si>
  <si>
    <r>
      <t>Exclusion (Attrition) Rate</t>
    </r>
    <r>
      <rPr>
        <sz val="10"/>
        <color theme="1"/>
        <rFont val="Arial"/>
        <family val="2"/>
      </rPr>
      <t xml:space="preserve"> (#)</t>
    </r>
  </si>
  <si>
    <r>
      <t>Exclusion (Attrition) Rate</t>
    </r>
    <r>
      <rPr>
        <sz val="10"/>
        <color theme="1"/>
        <rFont val="Arial"/>
        <family val="2"/>
      </rPr>
      <t xml:space="preserve"> (%)</t>
    </r>
  </si>
  <si>
    <t>Medicaid HCBS participants, national count (2019)</t>
  </si>
  <si>
    <t>—</t>
  </si>
  <si>
    <t>Exclude HCBS participants with Health Home services only</t>
  </si>
  <si>
    <t>Aged 18 years or older, as of January 01, 2019</t>
  </si>
  <si>
    <t>Deduplicate population to avoid double counts (e.g., duplicates due to enrollment in multiple states or racial or ethnic identification information)</t>
  </si>
  <si>
    <t>Remove Medicaid HCBS participants with claims-based documentation of inpatient stays and hospice care</t>
  </si>
  <si>
    <r>
      <t xml:space="preserve">Enrollment in Medicaid for ≥18 months (July 2018–December 2019, or longer)
</t>
    </r>
    <r>
      <rPr>
        <b/>
        <sz val="10"/>
        <color theme="1"/>
        <rFont val="Arial"/>
        <family val="2"/>
      </rPr>
      <t>This is the denominator</t>
    </r>
  </si>
  <si>
    <t>For Risk Adjustment</t>
  </si>
  <si>
    <t>Exclude HCBS participants with unknown gender (n=36), unknown rurality status (n=44,519), or residing in territories (n=35,621)</t>
  </si>
  <si>
    <r>
      <rPr>
        <b/>
        <i/>
        <sz val="10"/>
        <color rgb="FFFFFFFF"/>
        <rFont val="Arial"/>
        <family val="2"/>
      </rPr>
      <t xml:space="preserve">Hospitalization for ACSCs among HCBS Participants (HCBS ACSC) </t>
    </r>
    <r>
      <rPr>
        <b/>
        <sz val="10"/>
        <color rgb="FFFFFFFF"/>
        <rFont val="Arial"/>
        <family val="2"/>
      </rPr>
      <t xml:space="preserve">Measure
</t>
    </r>
    <r>
      <rPr>
        <i/>
        <sz val="10"/>
        <color rgb="FFFFFFFF"/>
        <rFont val="Arial"/>
        <family val="2"/>
      </rPr>
      <t>Overall Descriptive Data</t>
    </r>
  </si>
  <si>
    <t>Total 
(N= 4,040,676)</t>
  </si>
  <si>
    <r>
      <t>Descriptive Data</t>
    </r>
    <r>
      <rPr>
        <b/>
        <vertAlign val="superscript"/>
        <sz val="10"/>
        <color rgb="FFFFFFFF"/>
        <rFont val="Arial"/>
        <family val="2"/>
      </rPr>
      <t>1</t>
    </r>
  </si>
  <si>
    <t>N</t>
  </si>
  <si>
    <t>%</t>
  </si>
  <si>
    <t>Participants had at least one month of full/partial dual enrollment (No)</t>
  </si>
  <si>
    <t>Participants had at least one month of full/partial dual enrollment (Yes)</t>
  </si>
  <si>
    <t>Participants residing in rural area</t>
  </si>
  <si>
    <t>Participants residing in urban area</t>
  </si>
  <si>
    <t>Participants residing in unknown area</t>
  </si>
  <si>
    <t>Participants with hospitalization in prior calendar year (No)</t>
  </si>
  <si>
    <t>Participants with hospitalization in prior calendar year (Yes)</t>
  </si>
  <si>
    <t>Sex, female</t>
  </si>
  <si>
    <t>Sex, male</t>
  </si>
  <si>
    <t>Age as of January 1, 2019 (Mean)</t>
  </si>
  <si>
    <t>Participants, 18–34 years old</t>
  </si>
  <si>
    <t>Participants, 35–44 years old</t>
  </si>
  <si>
    <t>Participants, 45–54 years old</t>
  </si>
  <si>
    <t>Participants, 55–59 years old</t>
  </si>
  <si>
    <t>Participants, 60–64 years old</t>
  </si>
  <si>
    <t>Participants, 65–69 years old</t>
  </si>
  <si>
    <t>Participants, 70–74 years old</t>
  </si>
  <si>
    <t>Participants, 75–79 years old</t>
  </si>
  <si>
    <t>Participants, 80–84 years old</t>
  </si>
  <si>
    <t>Participants, 85+ years old</t>
  </si>
  <si>
    <t>Race/ethnicity, White</t>
  </si>
  <si>
    <t>Race/ethnicity, Black or African-American</t>
  </si>
  <si>
    <t>Race/ethnicity, Asian</t>
  </si>
  <si>
    <t>Race/ethnicity, American Indian and Alaska native</t>
  </si>
  <si>
    <t>Race/ethnicity, Hawaiian/Pacific Islander</t>
  </si>
  <si>
    <t>Race/ethnicity, Multiracial</t>
  </si>
  <si>
    <t>Race/ethnicity, Hispanic</t>
  </si>
  <si>
    <t>Race/ethnicity, unknown</t>
  </si>
  <si>
    <t>Participant population for AK</t>
  </si>
  <si>
    <t>Participant population for AL</t>
  </si>
  <si>
    <t>Participant population for AR</t>
  </si>
  <si>
    <t>Participant population for AZ</t>
  </si>
  <si>
    <t>Participant population for CA</t>
  </si>
  <si>
    <t>Participant population for CO</t>
  </si>
  <si>
    <t>Participant population for CT</t>
  </si>
  <si>
    <t>Participant population for DC</t>
  </si>
  <si>
    <t>Participant population for DE</t>
  </si>
  <si>
    <t>Participant population for FL</t>
  </si>
  <si>
    <t>Participant population for GA</t>
  </si>
  <si>
    <t>Participant population for HI</t>
  </si>
  <si>
    <t>Participant population for IA</t>
  </si>
  <si>
    <t>Participant population for ID</t>
  </si>
  <si>
    <t>Participant population for IL</t>
  </si>
  <si>
    <t>Participant population for IN</t>
  </si>
  <si>
    <t>Participant population for KS</t>
  </si>
  <si>
    <t>Participant population for KY</t>
  </si>
  <si>
    <t>Participant population for LA</t>
  </si>
  <si>
    <t>Participant population for MA</t>
  </si>
  <si>
    <t>Participant population for MD</t>
  </si>
  <si>
    <t>Participant population for ME</t>
  </si>
  <si>
    <t>Participant population for MI</t>
  </si>
  <si>
    <t>Participant population for MN</t>
  </si>
  <si>
    <t>Participant population for MO</t>
  </si>
  <si>
    <t>Participant population for MS</t>
  </si>
  <si>
    <t>Participant population for MT</t>
  </si>
  <si>
    <t>Participant population for NC</t>
  </si>
  <si>
    <t>Participant population for ND</t>
  </si>
  <si>
    <t>Participant population for NE</t>
  </si>
  <si>
    <t>Participant population for NH</t>
  </si>
  <si>
    <t>Participant population for NJ</t>
  </si>
  <si>
    <t>Participant population for NM</t>
  </si>
  <si>
    <t>Participant population for NV</t>
  </si>
  <si>
    <t>Participant population for NY</t>
  </si>
  <si>
    <t>Participant population for OH</t>
  </si>
  <si>
    <t>Participant population for OK</t>
  </si>
  <si>
    <t>Participant population for OR</t>
  </si>
  <si>
    <t>Participant population for PA</t>
  </si>
  <si>
    <t>Participant population for PR</t>
  </si>
  <si>
    <t>Participant population for RI</t>
  </si>
  <si>
    <t>Participant population for SC</t>
  </si>
  <si>
    <t>Participant population for SD</t>
  </si>
  <si>
    <t>Participant population for TN</t>
  </si>
  <si>
    <t>Participant population for TX</t>
  </si>
  <si>
    <t>Participant population for UT</t>
  </si>
  <si>
    <t>Participant population for VA</t>
  </si>
  <si>
    <t>Participant population for VI</t>
  </si>
  <si>
    <t>Participant population for VT</t>
  </si>
  <si>
    <t>Participant population for WA</t>
  </si>
  <si>
    <t>Participant population for WI</t>
  </si>
  <si>
    <t>Participant population for WV</t>
  </si>
  <si>
    <t>Participant population for WY</t>
  </si>
  <si>
    <t>HIV/AIDS in 2018</t>
  </si>
  <si>
    <t>Septicemia, Sepsis, Systemic Inflammatory Response Syndrome/Shock in 2018</t>
  </si>
  <si>
    <t>Opportunistic Infections in 2018</t>
  </si>
  <si>
    <t>Metastatic Cancer and Acute Leukemia in 2018</t>
  </si>
  <si>
    <t>Lung and Other Severe Cancers in 2018</t>
  </si>
  <si>
    <t>Lymphoma and Other Cancers in 2018</t>
  </si>
  <si>
    <t>Colorectal, Bladder, and Other Cancers in 2018</t>
  </si>
  <si>
    <t>Breast, Prostate, and Other Cancers and Tumors in 2018</t>
  </si>
  <si>
    <t>Diabetes with Acute Complications in 2018</t>
  </si>
  <si>
    <t>Diabetes with Chronic Complications in 2018</t>
  </si>
  <si>
    <t>Diabetes without Complication in 2018</t>
  </si>
  <si>
    <t>Protein-Calorie Malnutrition in 2018</t>
  </si>
  <si>
    <t>Morbid Obesity in 2018</t>
  </si>
  <si>
    <t>Other Significant Endocrine and Metabolic Disorders in 2018</t>
  </si>
  <si>
    <t>End-Stage Liver Disease in 2018</t>
  </si>
  <si>
    <t>Cirrhosis of Liver in 2018</t>
  </si>
  <si>
    <t>Chronic Hepatitis in 2018</t>
  </si>
  <si>
    <t>Intestinal Obstruction/Perforation in 2018</t>
  </si>
  <si>
    <t>Chronic Pancreatitis in 2018</t>
  </si>
  <si>
    <t>Inflammatory Bowel Disease in 2018</t>
  </si>
  <si>
    <t>Bone/Joint/Muscle Infections/Necrosis in 2018</t>
  </si>
  <si>
    <t>Rheumatoid Arthritis and Inflammatory Connective Tissue Disease in 2018</t>
  </si>
  <si>
    <t>Severe Hematological Disorders in 2018</t>
  </si>
  <si>
    <t>Disorders of Immunity in 2018</t>
  </si>
  <si>
    <t>Coagulation Defects and Other Specified Hematological Disorders in 2018</t>
  </si>
  <si>
    <t>Substance Use with Psychotic Complications in 2018</t>
  </si>
  <si>
    <t>Substance Use Disorder, Moderate/Severe, or Substance Use with Complications in 2018</t>
  </si>
  <si>
    <t>Substance Use Disorder, Mild, Except Alcohol and Cannabis in 2018</t>
  </si>
  <si>
    <t>Schizophrenia in 2018</t>
  </si>
  <si>
    <t>Reactive and Unspecified Psychosis in 2018</t>
  </si>
  <si>
    <t>Major Depressive, Bipolar, and Paranoid Disorders in 2018</t>
  </si>
  <si>
    <t>Personality Disorders in 2018</t>
  </si>
  <si>
    <t>Quadriplegia in 2018</t>
  </si>
  <si>
    <t>Paraplegia in 2018</t>
  </si>
  <si>
    <t>Spinal Cord Disorders/Injuries in 2018</t>
  </si>
  <si>
    <t>Amyotrophic Lateral Sclerosis and Other Motor Neuron Disease in 2018</t>
  </si>
  <si>
    <t>Cerebral Palsy in 2018</t>
  </si>
  <si>
    <t>Myasthenia Gravis/Myoneural Disorders and Guillain-Barre Syndrome/Inflammatory and Toxic Neuropathy in 2018</t>
  </si>
  <si>
    <t>Muscular Dystrophy in 2018</t>
  </si>
  <si>
    <t>Multiple Sclerosis in 2018</t>
  </si>
  <si>
    <t>Parkinsons and Huntingtons Diseases in 2018</t>
  </si>
  <si>
    <t>Seizure Disorders and Convulsions in 2018</t>
  </si>
  <si>
    <t>Coma,Brain Compression/Anoxic Damage in 2018</t>
  </si>
  <si>
    <t>Respirator Dependence/Tracheostomy Status in 2018</t>
  </si>
  <si>
    <t>Respiratory Arrest in 2018</t>
  </si>
  <si>
    <t>Cardio-Respiratory Failure and Shock in 2018</t>
  </si>
  <si>
    <t>Congestive Heart Failure in 2018</t>
  </si>
  <si>
    <t>Acute Myocardial Infarction in 2018</t>
  </si>
  <si>
    <t>Unstable Angina and Other Acute Ischemic Heart Disease in 2018</t>
  </si>
  <si>
    <t>Angina Pectoris in 2018</t>
  </si>
  <si>
    <t>Specified Heart Arrhythmias in 2018</t>
  </si>
  <si>
    <t>Intracranial Hemorrhage in 2018</t>
  </si>
  <si>
    <t>Ischemic or Unspecified Stroke in 2018</t>
  </si>
  <si>
    <t>Hemiplegia/Hemiparesis in 2018</t>
  </si>
  <si>
    <t>Monoplegia, Other Paralytic Syndromes in 2018</t>
  </si>
  <si>
    <t>Atherosclerosis of the Extremities with Ulceration or Gangrene in 2018</t>
  </si>
  <si>
    <t>Vascular Disease with Complications in 2018</t>
  </si>
  <si>
    <t>Vascular Disease in 2018</t>
  </si>
  <si>
    <t>Cystic Fibrosis in 2018</t>
  </si>
  <si>
    <t>Chronic Obstructive Pulmonary Disease in 2018</t>
  </si>
  <si>
    <t>Fibrosis of Lung and Other Chronic Lung Disorders in 2018</t>
  </si>
  <si>
    <t>Aspiration and Specified Bacterial Pneumonias in 2018</t>
  </si>
  <si>
    <t>Pneumococcal Pneumonia, Empyema, Lung Abscess in 2018</t>
  </si>
  <si>
    <t>Proliferative Diabetic Retinopathy and Vitreous Hemorrhage in 2018</t>
  </si>
  <si>
    <t>Exudative Macular Degeneration in 2018</t>
  </si>
  <si>
    <t>Dialysis Status in 2018</t>
  </si>
  <si>
    <t>Acute Renal Failure in 2018</t>
  </si>
  <si>
    <t>Chronic Kidney Disease, Stage 5 in 2018</t>
  </si>
  <si>
    <t>Chronic Kidney Disease, Severe (Stage 4) in 2018</t>
  </si>
  <si>
    <t>Chronic Kidney Disease, Moderate (Stage 3) in 2018</t>
  </si>
  <si>
    <t>Pressure Ulcer of Skin with Necrosis Through to Muscle, Tendon, or Bone in 2018</t>
  </si>
  <si>
    <t>Pressure Ulcer of Skin with Full Thickness Skin Loss in 2018</t>
  </si>
  <si>
    <t>Chronic Ulcer of Skin, Except Pressure in 2018</t>
  </si>
  <si>
    <t>Severe Skin Burn or Condition in 2018</t>
  </si>
  <si>
    <t>Severe Head Injury in 2018</t>
  </si>
  <si>
    <t>Major Head Injury in 2018</t>
  </si>
  <si>
    <t>Vertebral Fractures without Spinal Cord Injury in 2018</t>
  </si>
  <si>
    <t>Hip Fracture/Dislocation in 2018</t>
  </si>
  <si>
    <t>Traumatic Amputations and Complications in 2018</t>
  </si>
  <si>
    <t>Complications of Specified Implanted Device or Graft in 2018</t>
  </si>
  <si>
    <t>Major Organ Transplant or Replacement Status in 2018</t>
  </si>
  <si>
    <t>Artificial Openings for Feeding or Elimination in 2018</t>
  </si>
  <si>
    <t>Amputation Status, Lower Limb/Amputation Complications in 2018</t>
  </si>
  <si>
    <r>
      <rPr>
        <vertAlign val="superscript"/>
        <sz val="10"/>
        <color theme="1"/>
        <rFont val="Arial"/>
        <family val="2"/>
      </rPr>
      <t>1</t>
    </r>
    <r>
      <rPr>
        <sz val="10"/>
        <color theme="1"/>
        <rFont val="Arial"/>
        <family val="2"/>
      </rPr>
      <t xml:space="preserve"> No data were available for AS, GU, or MP.</t>
    </r>
  </si>
  <si>
    <r>
      <rPr>
        <b/>
        <i/>
        <sz val="10"/>
        <color rgb="FFFFFFFF"/>
        <rFont val="Arial"/>
        <family val="2"/>
      </rPr>
      <t xml:space="preserve">Hospitalization for ACSCs among HCBS Participants (HCBS ACSC) </t>
    </r>
    <r>
      <rPr>
        <b/>
        <sz val="10"/>
        <color rgb="FFFFFFFF"/>
        <rFont val="Arial"/>
        <family val="2"/>
      </rPr>
      <t xml:space="preserve">Measure
</t>
    </r>
    <r>
      <rPr>
        <i/>
        <sz val="10"/>
        <color rgb="FFFFFFFF"/>
        <rFont val="Arial"/>
        <family val="2"/>
      </rPr>
      <t>Descriptive Data, by State</t>
    </r>
  </si>
  <si>
    <t>Total</t>
  </si>
  <si>
    <t>ACSC</t>
  </si>
  <si>
    <t>Medicare-Medicaid Enrollee</t>
  </si>
  <si>
    <t xml:space="preserve">Age </t>
  </si>
  <si>
    <t>Gender</t>
  </si>
  <si>
    <t>Race/Ethnicity</t>
  </si>
  <si>
    <t>Had Inpatient Hospitalization in Prior Year</t>
  </si>
  <si>
    <t>Rurality Status</t>
  </si>
  <si>
    <t>No</t>
  </si>
  <si>
    <t>Yes</t>
  </si>
  <si>
    <t>18-34</t>
  </si>
  <si>
    <t>35-44</t>
  </si>
  <si>
    <t>45-54</t>
  </si>
  <si>
    <t>55-59</t>
  </si>
  <si>
    <t>60-64</t>
  </si>
  <si>
    <t>65-69</t>
  </si>
  <si>
    <t>70-74</t>
  </si>
  <si>
    <t>75-79</t>
  </si>
  <si>
    <t>80-84</t>
  </si>
  <si>
    <t>85+</t>
  </si>
  <si>
    <t>Female</t>
  </si>
  <si>
    <t>Male</t>
  </si>
  <si>
    <t>White</t>
  </si>
  <si>
    <t>Black</t>
  </si>
  <si>
    <t>Asian</t>
  </si>
  <si>
    <t>American Indian and Alaska Native</t>
  </si>
  <si>
    <t>Hawaiian/Pacific Islander</t>
  </si>
  <si>
    <t>Multiracial</t>
  </si>
  <si>
    <t>Hispanic</t>
  </si>
  <si>
    <t>Unknown</t>
  </si>
  <si>
    <t>Rural</t>
  </si>
  <si>
    <t>Urban</t>
  </si>
  <si>
    <t>Overall</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</si>
  <si>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</si>
  <si>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</si>
  <si>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</si>
  <si>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</si>
  <si>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</si>
  <si>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</si>
  <si>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</si>
  <si>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</si>
  <si>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</si>
  <si>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</si>
  <si>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</si>
  <si>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</si>
  <si>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</si>
  <si>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</si>
  <si>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</si>
  <si>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</si>
  <si>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</si>
  <si>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</si>
  <si>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</si>
  <si>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</si>
  <si>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</si>
  <si>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</si>
  <si>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</si>
  <si>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</si>
  <si>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</si>
  <si>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</si>
  <si>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</si>
  <si>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</si>
  <si>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</si>
  <si>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</si>
  <si>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</si>
  <si>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</si>
  <si>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</si>
  <si>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</si>
  <si>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</si>
  <si>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</si>
  <si>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</si>
  <si>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</si>
  <si>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</si>
  <si>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</si>
  <si>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</si>
  <si>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</si>
  <si>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</si>
  <si>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</si>
  <si>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</si>
  <si>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</si>
  <si>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</si>
  <si>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</si>
  <si>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</si>
  <si>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</si>
  <si>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</si>
  <si>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</si>
  <si>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</si>
  <si>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r>
      <t>Hospitalization for ACSCs among HCBS Participants</t>
    </r>
    <r>
      <rPr>
        <b/>
        <sz val="10"/>
        <color theme="0"/>
        <rFont val="Arial"/>
        <family val="2"/>
      </rPr>
      <t xml:space="preserve"> Measure</t>
    </r>
    <r>
      <rPr>
        <b/>
        <i/>
        <sz val="10"/>
        <color theme="0"/>
        <rFont val="Arial"/>
        <family val="2"/>
      </rPr>
      <t xml:space="preserve">
</t>
    </r>
    <r>
      <rPr>
        <i/>
        <sz val="10"/>
        <color theme="0"/>
        <rFont val="Arial"/>
        <family val="2"/>
      </rPr>
      <t>State Participant Counts and Observed Performance Rates (per 1,000 HCBS Participants)</t>
    </r>
  </si>
  <si>
    <t>Number of HCBS Participants with Admissions for ACSC Per 1,000 Participants</t>
  </si>
  <si>
    <t>State, Territory, or District</t>
  </si>
  <si>
    <t>Medicaid HCBS Participant Count (#)</t>
  </si>
  <si>
    <t>Participant Count (#)</t>
  </si>
  <si>
    <t>Performance Rate (per 1,000 Participants)</t>
  </si>
  <si>
    <t>Chronic</t>
  </si>
  <si>
    <t>Acute</t>
  </si>
  <si>
    <t>AS</t>
  </si>
  <si>
    <t>GU</t>
  </si>
  <si>
    <t>MP</t>
  </si>
  <si>
    <r>
      <t>Hospitalization for ACSCs among HCBS Participants</t>
    </r>
    <r>
      <rPr>
        <b/>
        <sz val="10"/>
        <color theme="0"/>
        <rFont val="Arial"/>
        <family val="2"/>
      </rPr>
      <t xml:space="preserve"> Measure</t>
    </r>
    <r>
      <rPr>
        <b/>
        <i/>
        <sz val="10"/>
        <color theme="0"/>
        <rFont val="Arial"/>
        <family val="2"/>
      </rPr>
      <t xml:space="preserve">
</t>
    </r>
    <r>
      <rPr>
        <i/>
        <sz val="10"/>
        <color theme="0"/>
        <rFont val="Arial"/>
        <family val="2"/>
      </rPr>
      <t>State Participant Counts and Observed/Estimated Performance Rates (per 1,000 HCBS Participants)</t>
    </r>
  </si>
  <si>
    <t>Average</t>
  </si>
  <si>
    <t>Observed Performance Rate (per 1,000 Participants)</t>
  </si>
  <si>
    <t>Estimated Performance Rate (per 1,000 Participants)</t>
  </si>
  <si>
    <t>OE Rates (Observed Divided by Estimated Rates)</t>
  </si>
  <si>
    <r>
      <t>Hospitalization for ACSCs among HCBS Participants</t>
    </r>
    <r>
      <rPr>
        <b/>
        <sz val="10"/>
        <color theme="0"/>
        <rFont val="Arial"/>
        <family val="2"/>
      </rPr>
      <t xml:space="preserve"> Measure</t>
    </r>
    <r>
      <rPr>
        <b/>
        <i/>
        <sz val="10"/>
        <color theme="0"/>
        <rFont val="Arial"/>
        <family val="2"/>
      </rPr>
      <t xml:space="preserve">
</t>
    </r>
    <r>
      <rPr>
        <i/>
        <sz val="10"/>
        <color theme="0"/>
        <rFont val="Arial"/>
        <family val="2"/>
      </rPr>
      <t>Confidence Intervals for Estimated Performance Rates  (per 1,000 HCBS Participants)</t>
    </r>
  </si>
  <si>
    <t>Rate of Participants with Hosptializations for Chronic Conditions (per 1,000 HCBS Participants)</t>
  </si>
  <si>
    <t>Rate of Participants with Hosptializations for Acute Conditions (per 1,000 HCBS Participants)</t>
  </si>
  <si>
    <t>Rate of Participants with Hosptializations for Total Conditions (per 1,000 HCBS Participants)</t>
  </si>
  <si>
    <t>Lower 95%</t>
  </si>
  <si>
    <t>Estimated Rate</t>
  </si>
  <si>
    <t>Upper 95%</t>
  </si>
  <si>
    <r>
      <rPr>
        <b/>
        <i/>
        <sz val="10"/>
        <color rgb="FFFFFFFF"/>
        <rFont val="Arial"/>
        <family val="2"/>
      </rPr>
      <t xml:space="preserve">Hospitalization for ACSCs among HCBS Participants (HCBS ACSC) </t>
    </r>
    <r>
      <rPr>
        <b/>
        <sz val="10"/>
        <color rgb="FFFFFFFF"/>
        <rFont val="Arial"/>
        <family val="2"/>
      </rPr>
      <t xml:space="preserve">Measure
</t>
    </r>
    <r>
      <rPr>
        <i/>
        <sz val="10"/>
        <color rgb="FFFFFFFF"/>
        <rFont val="Arial"/>
        <family val="2"/>
      </rPr>
      <t>Risk-Factor Weights from Final Logit Model Specifications</t>
    </r>
  </si>
  <si>
    <t>Risk Factors</t>
  </si>
  <si>
    <r>
      <t xml:space="preserve">Parameter Estimate
</t>
    </r>
    <r>
      <rPr>
        <i/>
        <sz val="10"/>
        <color rgb="FFFFFFFF"/>
        <rFont val="Arial"/>
        <family val="2"/>
      </rPr>
      <t>Chronic</t>
    </r>
  </si>
  <si>
    <r>
      <t xml:space="preserve">Parameter Estimate
</t>
    </r>
    <r>
      <rPr>
        <i/>
        <sz val="10"/>
        <color rgb="FFFFFFFF"/>
        <rFont val="Arial"/>
        <family val="2"/>
      </rPr>
      <t>Acute</t>
    </r>
  </si>
  <si>
    <r>
      <t xml:space="preserve">Parameter Estimate
</t>
    </r>
    <r>
      <rPr>
        <i/>
        <sz val="10"/>
        <color rgb="FFFFFFFF"/>
        <rFont val="Arial"/>
        <family val="2"/>
      </rPr>
      <t>Total</t>
    </r>
  </si>
  <si>
    <t>Intercept</t>
  </si>
  <si>
    <t>Female, 18–34 Years Old</t>
  </si>
  <si>
    <t>Female, 35–44 Years Old</t>
  </si>
  <si>
    <t>Female, 45–54 Years Old</t>
  </si>
  <si>
    <t>Female, 55–59 Years Old</t>
  </si>
  <si>
    <t>Female, 60–64 Years Old</t>
  </si>
  <si>
    <t>Female, 65–69 Years Old</t>
  </si>
  <si>
    <t>Female, 70–74 Years Old</t>
  </si>
  <si>
    <t>Female, 75–79 Years Old</t>
  </si>
  <si>
    <t>Female, 80–84 Years Old</t>
  </si>
  <si>
    <t>Female, 85+ Years Old</t>
  </si>
  <si>
    <t>Male, 18–34 Years Old</t>
  </si>
  <si>
    <t>Reference</t>
  </si>
  <si>
    <t>Male, 35–44 Years Old</t>
  </si>
  <si>
    <t>Male, 45–54 Years Old</t>
  </si>
  <si>
    <t>Male, 55–59 Years Old</t>
  </si>
  <si>
    <t>Male, 60–64 Years Old</t>
  </si>
  <si>
    <t>Male, 65–69 Years Old</t>
  </si>
  <si>
    <t>Male, 70–74 Years Old</t>
  </si>
  <si>
    <t>Male, 75–79 Years Old</t>
  </si>
  <si>
    <t>Male, 80–84 Years Old</t>
  </si>
  <si>
    <t>Male, 85+ Years Old</t>
  </si>
  <si>
    <t>Dual Eligible, Medicaid Only</t>
  </si>
  <si>
    <t>Dual Eligible, Medicare-Medicaid Enrollee</t>
  </si>
  <si>
    <t>Race/enthicity, White Non-Hispanic</t>
  </si>
  <si>
    <t>Race/enthicity, Hispanic</t>
  </si>
  <si>
    <t>Race/enthicity, Black, Non-Hispanic</t>
  </si>
  <si>
    <t>Race/enthicity, Asian, Non-Hispanic</t>
  </si>
  <si>
    <t>Race/enthicity, Others, Non-Hispanic</t>
  </si>
  <si>
    <t>Race/enthicity, Unknown</t>
  </si>
  <si>
    <t>Rurality Status, Urban Area</t>
  </si>
  <si>
    <t>Rurality Status, Rural Area</t>
  </si>
  <si>
    <t>Prior Hospitalization within last year, No</t>
  </si>
  <si>
    <t>Prior Hospitalization within last year, Yes</t>
  </si>
  <si>
    <t>Alchocol Use, No</t>
  </si>
  <si>
    <t>Alchocol Use, Yes</t>
  </si>
  <si>
    <t>Tobacco Dependence, No</t>
  </si>
  <si>
    <t>Tobacco Dependence, Yes</t>
  </si>
  <si>
    <t>Tobacco Ind, No</t>
  </si>
  <si>
    <t>Tobacco Ind, Yes</t>
  </si>
  <si>
    <t>HCC_002</t>
  </si>
  <si>
    <t>HCC_018</t>
  </si>
  <si>
    <t>HCC_021</t>
  </si>
  <si>
    <t>HCC_022</t>
  </si>
  <si>
    <t>HCC_023</t>
  </si>
  <si>
    <t>HCC_028_029</t>
  </si>
  <si>
    <t>HCC_040</t>
  </si>
  <si>
    <t>HCC_048</t>
  </si>
  <si>
    <t>HCC_079</t>
  </si>
  <si>
    <t>HCC_084</t>
  </si>
  <si>
    <t>HCC_085</t>
  </si>
  <si>
    <t>HCC_096</t>
  </si>
  <si>
    <t>HCC_103_104</t>
  </si>
  <si>
    <t>HCC_107_108</t>
  </si>
  <si>
    <t>HCC_111</t>
  </si>
  <si>
    <t>HCC_135</t>
  </si>
  <si>
    <t>HCC_136_138</t>
  </si>
  <si>
    <t>HCC_161</t>
  </si>
  <si>
    <r>
      <t>Hospitalization for ACSCs among HCBS Participants (HCBS ACSC)</t>
    </r>
    <r>
      <rPr>
        <b/>
        <sz val="10"/>
        <color theme="0"/>
        <rFont val="Arial"/>
        <family val="2"/>
      </rPr>
      <t xml:space="preserve"> Measure
</t>
    </r>
    <r>
      <rPr>
        <i/>
        <sz val="10"/>
        <color theme="0"/>
        <rFont val="Arial"/>
        <family val="2"/>
      </rPr>
      <t>Distribution of Performance Score Reliability (Signal-to-Noise) Statistics</t>
    </r>
  </si>
  <si>
    <t>Rates</t>
  </si>
  <si>
    <t>Mean</t>
  </si>
  <si>
    <t>Std Dev</t>
  </si>
  <si>
    <t>Minimum</t>
  </si>
  <si>
    <t>Decile 1</t>
  </si>
  <si>
    <t>Decile 2</t>
  </si>
  <si>
    <t>Decile 3</t>
  </si>
  <si>
    <t>Decile 4</t>
  </si>
  <si>
    <t>Median</t>
  </si>
  <si>
    <t>Decile 6</t>
  </si>
  <si>
    <t>Decile 7</t>
  </si>
  <si>
    <t>Decile 8</t>
  </si>
  <si>
    <t>Decile 9</t>
  </si>
  <si>
    <t>Decile 10</t>
  </si>
  <si>
    <t>Observed Chronic Admissions</t>
  </si>
  <si>
    <t>Observed Acute Admissions</t>
  </si>
  <si>
    <t>Observed Total Admissions</t>
  </si>
  <si>
    <t>Risk-Adjusted Chronic Admissions</t>
  </si>
  <si>
    <t>Risk-Adjusted Acute Admissions</t>
  </si>
  <si>
    <t>Risk-Adjusted Total Admissions</t>
  </si>
  <si>
    <r>
      <t xml:space="preserve">The </t>
    </r>
    <r>
      <rPr>
        <i/>
        <sz val="10"/>
        <color theme="1"/>
        <rFont val="Arial"/>
        <family val="2"/>
      </rPr>
      <t xml:space="preserve">01. Initial Population </t>
    </r>
    <r>
      <rPr>
        <sz val="10"/>
        <color theme="1"/>
        <rFont val="Arial"/>
        <family val="2"/>
      </rPr>
      <t xml:space="preserve">worksheet tab contains counts of Medicaid HCBS participants (from the initial population who are eligible for inclusion in the measure's denominator) and exclusion rates (defined as </t>
    </r>
    <r>
      <rPr>
        <i/>
        <sz val="10"/>
        <color theme="1"/>
        <rFont val="Arial"/>
        <family val="2"/>
      </rPr>
      <t>attrition,</t>
    </r>
    <r>
      <rPr>
        <sz val="10"/>
        <color theme="1"/>
        <rFont val="Arial"/>
        <family val="2"/>
      </rPr>
      <t xml:space="preserve"> based on how Medicaid HCBS participants are removed from the initial population to create the measure denominator) using updated 2019 Transformed Medicaid Statistical Information System (T-MSIS) Analytical Files (TAF), availabile from the Chronic Conditions Warehouse in 2024. Additionally, exclusions from the initial population, used to produce risk-adjustment rates, are available in this worksheet.</t>
    </r>
  </si>
  <si>
    <t>With ACSC 
(N=244,643)</t>
  </si>
  <si>
    <t>Without ACSC 
(N=3,796,033)</t>
  </si>
  <si>
    <t>Sex, unknown</t>
  </si>
  <si>
    <t>Alcohol Use-Related Diagnosis, including Alcohol Use with Psychotic Complications and Alcohol Use Disorder</t>
  </si>
  <si>
    <t xml:space="preserve">Nicotine Dependence </t>
  </si>
  <si>
    <t xml:space="preserve">Exposure to Tobacco Use,  and History of Tobacco Use </t>
  </si>
  <si>
    <r>
      <t xml:space="preserve">The </t>
    </r>
    <r>
      <rPr>
        <i/>
        <sz val="10"/>
        <color theme="1"/>
        <rFont val="Arial"/>
        <family val="2"/>
      </rPr>
      <t xml:space="preserve">09. Calibration Testing Results </t>
    </r>
    <r>
      <rPr>
        <sz val="10"/>
        <color theme="1"/>
        <rFont val="Arial"/>
        <family val="2"/>
      </rPr>
      <t>worksheet tab presents the restults of the calibration and discrimination testing. This testing allows us to descirbe any over-or under-prediction of the model for important subgroups. Here we also present graphical representation of this testing.</t>
    </r>
  </si>
  <si>
    <t>HCC_011_012</t>
  </si>
  <si>
    <t>N/A</t>
  </si>
  <si>
    <t>HCC_074</t>
  </si>
  <si>
    <t>Decile</t>
  </si>
  <si>
    <t>Number of HCBS Participants</t>
  </si>
  <si>
    <t xml:space="preserve">Observed </t>
  </si>
  <si>
    <t>Mean Rate of HCBS Participants with Hospitalizations for Chronic Conditions</t>
  </si>
  <si>
    <t>Mean Rate of HCBS Participants with Hospitalizations for Acute Conditions</t>
  </si>
  <si>
    <t>Mean Rate of HCBS Participants with Hospitalizations for Overall Conditions</t>
  </si>
  <si>
    <t>Estimated</t>
  </si>
  <si>
    <r>
      <rPr>
        <b/>
        <i/>
        <sz val="11"/>
        <color theme="0"/>
        <rFont val="Arial"/>
        <family val="2"/>
      </rPr>
      <t>Average Number of HCBS Participants by Decile,  per 1,000 Participants</t>
    </r>
    <r>
      <rPr>
        <sz val="11"/>
        <color theme="0"/>
        <rFont val="Arial"/>
        <family val="2"/>
      </rPr>
      <t xml:space="preserve">
</t>
    </r>
    <r>
      <rPr>
        <i/>
        <sz val="11"/>
        <color theme="0"/>
        <rFont val="Arial"/>
        <family val="2"/>
      </rPr>
      <t>Deciles are based on the estimated rates generated from the logit models.</t>
    </r>
  </si>
  <si>
    <t>Figure 1. Decile Mean rates of  HCBS Participants with Hospitalizations for Chronic Conditions</t>
  </si>
  <si>
    <t>Figure 2. Decile Mean rates of  HCBS Participants with Hospitalizations for Acute Conditions</t>
  </si>
  <si>
    <t>Figure 2. Decile Mean rates of  HCBS Participants with Hospitalizations for Overall Conditions</t>
  </si>
  <si>
    <r>
      <rPr>
        <b/>
        <i/>
        <sz val="10"/>
        <color rgb="FFFFFFFF"/>
        <rFont val="Arial"/>
        <family val="2"/>
      </rPr>
      <t>Model Calibration: Final Logit Model Estimation Using Two 5% Samples</t>
    </r>
    <r>
      <rPr>
        <b/>
        <sz val="10"/>
        <color rgb="FFFFFFFF"/>
        <rFont val="Arial"/>
        <family val="2"/>
      </rPr>
      <t xml:space="preserve">
</t>
    </r>
    <r>
      <rPr>
        <i/>
        <sz val="10"/>
        <color rgb="FFFFFFFF"/>
        <rFont val="Arial"/>
        <family val="2"/>
      </rPr>
      <t>Risk-Factor Weights from Final Logit Model Specifications</t>
    </r>
  </si>
  <si>
    <t>Sample 1 (N=198,029)</t>
  </si>
  <si>
    <t>Sample 2 (N=198,029)</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</si>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</sst>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26">
    <font>
      <sz val="11"/>
      <color theme="1"/>
      <name val="Calibri"/>
      <family val="2"/>
      <scheme val="minor"/>
    </font>
    <font>
      <sz val="9.5"/>
      <color rgb="FF000000"/>
      <name val="Albany AMT"/>
    </font>
    <font>
      <b/>
      <i/>
      <sz val="10"/>
      <color theme="0"/>
      <name val="Arial"/>
      <family val="2"/>
    </font>
    <font>
      <i/>
      <sz val="10"/>
      <color theme="0"/>
      <name val="Arial"/>
      <family val="2"/>
    </font>
    <font>
      <i/>
      <sz val="10"/>
      <color theme="1"/>
      <name val="Arial"/>
      <family val="2"/>
    </font>
    <font>
      <sz val="10"/>
      <color theme="1"/>
      <name val="Arial"/>
      <family val="2"/>
    </font>
    <font>
      <b/>
      <sz val="10"/>
      <color theme="1"/>
      <name val="Arial"/>
      <family val="2"/>
    </font>
    <font>
      <sz val="10"/>
      <color rgb="FFFF0000"/>
      <name val="Arial"/>
      <family val="2"/>
    </font>
    <font>
      <b/>
      <sz val="10"/>
      <color theme="0"/>
      <name val="Arial"/>
      <family val="2"/>
    </font>
    <font>
      <i/>
      <sz val="10"/>
      <color rgb="FFFFFFFF"/>
      <name val="Arial"/>
      <family val="2"/>
    </font>
    <font>
      <b/>
      <sz val="10"/>
      <color rgb="FFFFFFFF"/>
      <name val="Arial"/>
      <family val="2"/>
    </font>
    <font>
      <sz val="10"/>
      <name val="Arial"/>
      <family val="2"/>
    </font>
    <font>
      <i/>
      <sz val="11"/>
      <color theme="0"/>
      <name val="Calibri"/>
      <family val="2"/>
      <scheme val="minor"/>
    </font>
    <font>
      <sz val="10"/>
      <color theme="0"/>
      <name val="Arial"/>
      <family val="2"/>
    </font>
    <font>
      <sz val="11"/>
      <color theme="1"/>
      <name val="Arial"/>
      <family val="2"/>
    </font>
    <font>
      <b/>
      <i/>
      <sz val="10"/>
      <color rgb="FFFFFFFF"/>
      <name val="Arial"/>
      <family val="2"/>
    </font>
    <font>
      <i/>
      <sz val="10"/>
      <color theme="1" tint="0.249977111117893"/>
      <name val="Arial"/>
      <family val="2"/>
    </font>
    <font>
      <b/>
      <vertAlign val="superscript"/>
      <sz val="10"/>
      <color rgb="FFFFFFFF"/>
      <name val="Arial"/>
      <family val="2"/>
    </font>
    <font>
      <vertAlign val="superscript"/>
      <sz val="10"/>
      <color theme="1"/>
      <name val="Arial"/>
      <family val="2"/>
    </font>
    <font>
      <i/>
      <sz val="10"/>
      <name val="Arial"/>
      <family val="2"/>
    </font>
    <font>
      <sz val="11"/>
      <color theme="0"/>
      <name val="Calibri"/>
      <family val="2"/>
      <scheme val="minor"/>
    </font>
    <font>
      <sz val="11"/>
      <color theme="1"/>
      <name val="Calibri"/>
      <family val="2"/>
    </font>
    <font>
      <sz val="11"/>
      <color theme="0"/>
      <name val="Arial"/>
      <family val="2"/>
    </font>
    <font>
      <b/>
      <i/>
      <sz val="11"/>
      <color theme="0"/>
      <name val="Arial"/>
      <family val="2"/>
    </font>
    <font>
      <i/>
      <sz val="11"/>
      <color theme="0"/>
      <name val="Arial"/>
      <family val="2"/>
    </font>
    <font>
      <sz val="11"/>
      <color theme="0"/>
      <name val="Calibri"/>
      <family val="2"/>
    </font>
  </fonts>
  <fills count="12">
    <fill>
      <patternFill patternType="none"/>
    </fill>
    <fill>
      <patternFill patternType="gray125"/>
    </fill>
    <fill>
      <patternFill patternType="solid">
        <fgColor theme="0"/>
        <bgColor indexed="64"/>
      </patternFill>
    </fill>
    <fill>
      <patternFill patternType="solid">
        <fgColor rgb="FFBB5812"/>
        <bgColor indexed="64"/>
      </patternFill>
    </fill>
    <fill>
      <patternFill patternType="solid">
        <fgColor rgb="FFDCDCDE"/>
        <bgColor indexed="64"/>
      </patternFill>
    </fill>
    <fill>
      <patternFill patternType="solid">
        <fgColor rgb="FFB45712"/>
        <bgColor indexed="64"/>
      </patternFill>
    </fill>
    <fill>
      <patternFill patternType="solid">
        <fgColor rgb="FFF4B488"/>
        <bgColor indexed="64"/>
      </patternFill>
    </fill>
    <fill>
      <patternFill patternType="solid">
        <fgColor rgb="FF82828A"/>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BB5712"/>
        <bgColor indexed="64"/>
      </patternFill>
    </fill>
  </fills>
  <borders count="122">
    <border>
      <left/>
      <right/>
      <top/>
      <bottom/>
      <diagonal/>
    </border>
    <border>
      <left/>
      <right/>
      <top style="thick">
        <color auto="1"/>
      </top>
      <bottom style="medium">
        <color auto="1"/>
      </bottom>
      <diagonal/>
    </border>
    <border>
      <left style="thick">
        <color indexed="64"/>
      </left>
      <right style="thick">
        <color indexed="64"/>
      </right>
      <top/>
      <bottom style="medium">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style="thick">
        <color auto="1"/>
      </right>
      <top style="thick">
        <color auto="1"/>
      </top>
      <bottom style="medium">
        <color indexed="64"/>
      </bottom>
      <diagonal/>
    </border>
    <border>
      <left style="thick">
        <color auto="1"/>
      </left>
      <right style="thick">
        <color auto="1"/>
      </right>
      <top style="medium">
        <color indexed="64"/>
      </top>
      <bottom style="medium">
        <color indexed="64"/>
      </bottom>
      <diagonal/>
    </border>
    <border>
      <left style="thick">
        <color auto="1"/>
      </left>
      <right style="thick">
        <color auto="1"/>
      </right>
      <top style="medium">
        <color indexed="64"/>
      </top>
      <bottom/>
      <diagonal/>
    </border>
    <border>
      <left style="thick">
        <color auto="1"/>
      </left>
      <right style="thick">
        <color auto="1"/>
      </right>
      <top/>
      <bottom/>
      <diagonal/>
    </border>
    <border>
      <left style="thick">
        <color auto="1"/>
      </left>
      <right style="thick">
        <color auto="1"/>
      </right>
      <top/>
      <bottom style="thick">
        <color auto="1"/>
      </bottom>
      <diagonal/>
    </border>
    <border>
      <left style="dotted">
        <color indexed="64"/>
      </left>
      <right style="thick">
        <color indexed="64"/>
      </right>
      <top style="thin">
        <color indexed="64"/>
      </top>
      <bottom style="thin">
        <color indexed="64"/>
      </bottom>
      <diagonal/>
    </border>
    <border>
      <left style="dotted">
        <color indexed="64"/>
      </left>
      <right style="dotted">
        <color indexed="64"/>
      </right>
      <top style="thin">
        <color indexed="64"/>
      </top>
      <bottom style="thick">
        <color indexed="64"/>
      </bottom>
      <diagonal/>
    </border>
    <border>
      <left style="dotted">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dotted">
        <color indexed="64"/>
      </right>
      <top style="medium">
        <color indexed="64"/>
      </top>
      <bottom style="thick">
        <color indexed="64"/>
      </bottom>
      <diagonal/>
    </border>
    <border>
      <left style="dotted">
        <color indexed="64"/>
      </left>
      <right style="dotted">
        <color indexed="64"/>
      </right>
      <top style="medium">
        <color indexed="64"/>
      </top>
      <bottom style="thick">
        <color indexed="64"/>
      </bottom>
      <diagonal/>
    </border>
    <border>
      <left style="dotted">
        <color indexed="64"/>
      </left>
      <right style="medium">
        <color indexed="64"/>
      </right>
      <top style="medium">
        <color indexed="64"/>
      </top>
      <bottom style="thick">
        <color indexed="64"/>
      </bottom>
      <diagonal/>
    </border>
    <border>
      <left style="dotted">
        <color indexed="64"/>
      </left>
      <right style="thin">
        <color indexed="64"/>
      </right>
      <top style="medium">
        <color indexed="64"/>
      </top>
      <bottom style="thick">
        <color indexed="64"/>
      </bottom>
      <diagonal/>
    </border>
    <border>
      <left/>
      <right style="dotted">
        <color indexed="64"/>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style="thick">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medium">
        <color indexed="64"/>
      </right>
      <top style="thick">
        <color indexed="64"/>
      </top>
      <bottom/>
      <diagonal/>
    </border>
    <border>
      <left/>
      <right style="medium">
        <color indexed="64"/>
      </right>
      <top/>
      <bottom style="medium">
        <color indexed="64"/>
      </bottom>
      <diagonal/>
    </border>
    <border>
      <left style="medium">
        <color indexed="64"/>
      </left>
      <right/>
      <top style="thick">
        <color indexed="64"/>
      </top>
      <bottom/>
      <diagonal/>
    </border>
    <border>
      <left style="medium">
        <color indexed="64"/>
      </left>
      <right/>
      <top/>
      <bottom style="medium">
        <color indexed="64"/>
      </bottom>
      <diagonal/>
    </border>
    <border>
      <left/>
      <right style="thin">
        <color indexed="64"/>
      </right>
      <top style="thick">
        <color indexed="64"/>
      </top>
      <bottom/>
      <diagonal/>
    </border>
    <border>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style="dotted">
        <color indexed="64"/>
      </right>
      <top style="thin">
        <color indexed="64"/>
      </top>
      <bottom style="thick">
        <color indexed="64"/>
      </bottom>
      <diagonal/>
    </border>
    <border>
      <left style="thick">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right/>
      <top style="medium">
        <color indexed="64"/>
      </top>
      <bottom/>
      <diagonal/>
    </border>
    <border>
      <left style="thin">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bottom/>
      <diagonal/>
    </border>
    <border>
      <left style="thick">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ck">
        <color indexed="64"/>
      </right>
      <top style="thin">
        <color indexed="64"/>
      </top>
      <bottom style="medium">
        <color indexed="64"/>
      </bottom>
      <diagonal/>
    </border>
    <border>
      <left/>
      <right/>
      <top/>
      <bottom style="thin">
        <color indexed="64"/>
      </bottom>
      <diagonal/>
    </border>
    <border>
      <left/>
      <right style="dotted">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thick">
        <color indexed="64"/>
      </left>
      <right style="medium">
        <color indexed="64"/>
      </right>
      <top/>
      <bottom style="medium">
        <color indexed="64"/>
      </bottom>
      <diagonal/>
    </border>
  </borders>
  <cellStyleXfs count="2">
    <xf numFmtId="0" fontId="0" fillId="0" borderId="0"/>
    <xf numFmtId="0" fontId="1" fillId="0" borderId="0"/>
  </cellStyleXfs>
  <cellXfs count="255">
    <xf numFmtId="0" fontId="0" fillId="0" borderId="0" xfId="0"/>
    <xf numFmtId="3" fontId="5" fillId="2" borderId="0" xfId="0" applyNumberFormat="1" applyFont="1" applyFill="1"/>
    <xf numFmtId="2" fontId="5" fillId="2" borderId="0" xfId="0" applyNumberFormat="1" applyFont="1" applyFill="1"/>
    <xf numFmtId="0" fontId="5" fillId="2" borderId="0" xfId="0" applyFont="1" applyFill="1"/>
    <xf numFmtId="2" fontId="5" fillId="4" borderId="3" xfId="0" applyNumberFormat="1" applyFont="1" applyFill="1" applyBorder="1" applyAlignment="1">
      <alignment horizontal="right" vertical="center" wrapText="1"/>
    </xf>
    <xf numFmtId="0" fontId="2" fillId="3" borderId="1" xfId="0" applyFont="1" applyFill="1" applyBorder="1" applyAlignment="1">
      <alignment vertical="center" wrapText="1"/>
    </xf>
    <xf numFmtId="0" fontId="4" fillId="4" borderId="8"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0" xfId="0" applyFont="1" applyFill="1" applyAlignment="1">
      <alignment vertical="center" wrapText="1"/>
    </xf>
    <xf numFmtId="0" fontId="0" fillId="2" borderId="0" xfId="0" applyFill="1" applyAlignment="1">
      <alignment vertical="center" wrapText="1"/>
    </xf>
    <xf numFmtId="0" fontId="5" fillId="0" borderId="0" xfId="0" applyFont="1" applyAlignment="1">
      <alignment vertical="center" wrapText="1"/>
    </xf>
    <xf numFmtId="0" fontId="8" fillId="3"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6" fillId="2" borderId="2" xfId="0" applyFont="1" applyFill="1" applyBorder="1" applyAlignment="1">
      <alignment horizontal="left" vertical="center" wrapText="1"/>
    </xf>
    <xf numFmtId="3" fontId="5" fillId="2" borderId="3" xfId="0" applyNumberFormat="1" applyFont="1" applyFill="1" applyBorder="1" applyAlignment="1">
      <alignment vertical="center" wrapText="1"/>
    </xf>
    <xf numFmtId="3" fontId="5" fillId="2" borderId="3" xfId="0" applyNumberFormat="1" applyFont="1" applyFill="1" applyBorder="1" applyAlignment="1">
      <alignment horizontal="right" vertical="center" wrapText="1"/>
    </xf>
    <xf numFmtId="10" fontId="5" fillId="2" borderId="12" xfId="0" applyNumberFormat="1" applyFont="1" applyFill="1" applyBorder="1" applyAlignment="1">
      <alignment horizontal="right" vertical="center" wrapText="1"/>
    </xf>
    <xf numFmtId="3" fontId="5" fillId="2" borderId="13" xfId="0" applyNumberFormat="1" applyFont="1" applyFill="1" applyBorder="1" applyAlignment="1">
      <alignment vertical="center" wrapText="1"/>
    </xf>
    <xf numFmtId="3" fontId="5" fillId="2" borderId="13" xfId="0" applyNumberFormat="1" applyFont="1" applyFill="1" applyBorder="1" applyAlignment="1">
      <alignment horizontal="right" vertical="center" wrapText="1"/>
    </xf>
    <xf numFmtId="10" fontId="5" fillId="2" borderId="14" xfId="0" applyNumberFormat="1" applyFont="1" applyFill="1" applyBorder="1" applyAlignment="1">
      <alignment horizontal="right" vertical="center" wrapText="1"/>
    </xf>
    <xf numFmtId="3" fontId="5" fillId="2" borderId="23" xfId="0" applyNumberFormat="1" applyFont="1" applyFill="1" applyBorder="1" applyAlignment="1">
      <alignment vertical="center" wrapText="1"/>
    </xf>
    <xf numFmtId="3" fontId="5" fillId="2" borderId="23" xfId="0" applyNumberFormat="1" applyFont="1" applyFill="1" applyBorder="1" applyAlignment="1">
      <alignment horizontal="right" vertical="center" wrapText="1"/>
    </xf>
    <xf numFmtId="10" fontId="5" fillId="2" borderId="24" xfId="0" quotePrefix="1" applyNumberFormat="1" applyFont="1" applyFill="1" applyBorder="1" applyAlignment="1">
      <alignment horizontal="right" vertical="center" wrapText="1"/>
    </xf>
    <xf numFmtId="3" fontId="5" fillId="2" borderId="0" xfId="0" applyNumberFormat="1" applyFont="1" applyFill="1" applyAlignment="1">
      <alignment vertical="center" wrapText="1"/>
    </xf>
    <xf numFmtId="3" fontId="7" fillId="2" borderId="0" xfId="0" applyNumberFormat="1" applyFont="1" applyFill="1" applyAlignment="1">
      <alignment vertical="center" wrapText="1"/>
    </xf>
    <xf numFmtId="2" fontId="5" fillId="2" borderId="0" xfId="0" applyNumberFormat="1" applyFont="1" applyFill="1" applyAlignment="1">
      <alignment vertical="center" wrapText="1"/>
    </xf>
    <xf numFmtId="3" fontId="5" fillId="2" borderId="5" xfId="0" applyNumberFormat="1" applyFont="1" applyFill="1" applyBorder="1" applyAlignment="1">
      <alignment vertical="center" wrapText="1"/>
    </xf>
    <xf numFmtId="3" fontId="5" fillId="2" borderId="4" xfId="0" applyNumberFormat="1" applyFont="1" applyFill="1" applyBorder="1" applyAlignment="1">
      <alignment vertical="center" wrapText="1"/>
    </xf>
    <xf numFmtId="3" fontId="5" fillId="2" borderId="4" xfId="0" applyNumberFormat="1" applyFont="1" applyFill="1" applyBorder="1" applyAlignment="1">
      <alignment horizontal="right" vertical="center" wrapText="1"/>
    </xf>
    <xf numFmtId="0" fontId="4" fillId="4" borderId="25" xfId="0" applyFont="1" applyFill="1" applyBorder="1" applyAlignment="1">
      <alignment horizontal="left" vertical="center" wrapText="1"/>
    </xf>
    <xf numFmtId="3" fontId="5" fillId="2" borderId="26" xfId="0" applyNumberFormat="1" applyFont="1" applyFill="1" applyBorder="1" applyAlignment="1">
      <alignment vertical="center" wrapText="1"/>
    </xf>
    <xf numFmtId="3" fontId="5" fillId="2" borderId="28" xfId="0" applyNumberFormat="1" applyFont="1" applyFill="1" applyBorder="1" applyAlignment="1">
      <alignment vertical="center" wrapText="1"/>
    </xf>
    <xf numFmtId="2" fontId="5" fillId="0" borderId="28" xfId="0" applyNumberFormat="1" applyFont="1" applyBorder="1" applyAlignment="1">
      <alignment vertical="center" wrapText="1"/>
    </xf>
    <xf numFmtId="2" fontId="5" fillId="0" borderId="29" xfId="0" applyNumberFormat="1" applyFont="1" applyBorder="1" applyAlignment="1">
      <alignment vertical="center" wrapText="1"/>
    </xf>
    <xf numFmtId="2" fontId="5" fillId="0" borderId="31" xfId="0" applyNumberFormat="1" applyFont="1" applyBorder="1" applyAlignment="1">
      <alignment vertical="center" wrapText="1"/>
    </xf>
    <xf numFmtId="3" fontId="5" fillId="2" borderId="30" xfId="0" applyNumberFormat="1" applyFont="1" applyFill="1" applyBorder="1" applyAlignment="1">
      <alignment vertical="center" wrapText="1"/>
    </xf>
    <xf numFmtId="2" fontId="5" fillId="0" borderId="35" xfId="0" applyNumberFormat="1" applyFont="1" applyBorder="1" applyAlignment="1">
      <alignment vertical="center" wrapText="1"/>
    </xf>
    <xf numFmtId="0" fontId="9" fillId="5" borderId="39"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4" fillId="4" borderId="47" xfId="0" applyFont="1" applyFill="1" applyBorder="1" applyAlignment="1">
      <alignment horizontal="left" vertical="center" wrapText="1"/>
    </xf>
    <xf numFmtId="3" fontId="5" fillId="2" borderId="6" xfId="0" applyNumberFormat="1" applyFont="1" applyFill="1" applyBorder="1" applyAlignment="1">
      <alignment vertical="center" wrapText="1"/>
    </xf>
    <xf numFmtId="3" fontId="5" fillId="2" borderId="48" xfId="0" applyNumberFormat="1" applyFont="1" applyFill="1" applyBorder="1" applyAlignment="1">
      <alignment vertical="center" wrapText="1"/>
    </xf>
    <xf numFmtId="3" fontId="5" fillId="2" borderId="49" xfId="0" applyNumberFormat="1" applyFont="1" applyFill="1" applyBorder="1" applyAlignment="1">
      <alignment vertical="center" wrapText="1"/>
    </xf>
    <xf numFmtId="2" fontId="5" fillId="4" borderId="50" xfId="0" applyNumberFormat="1" applyFont="1" applyFill="1" applyBorder="1" applyAlignment="1">
      <alignment horizontal="right" vertical="center" wrapText="1"/>
    </xf>
    <xf numFmtId="2" fontId="5" fillId="4" borderId="23" xfId="0" applyNumberFormat="1" applyFont="1" applyFill="1" applyBorder="1" applyAlignment="1">
      <alignment horizontal="right" vertical="center" wrapText="1"/>
    </xf>
    <xf numFmtId="0" fontId="4" fillId="4" borderId="51" xfId="0" applyFont="1" applyFill="1" applyBorder="1" applyAlignment="1">
      <alignment horizontal="left" vertical="center" wrapText="1"/>
    </xf>
    <xf numFmtId="3" fontId="5" fillId="2" borderId="52" xfId="0" applyNumberFormat="1" applyFont="1" applyFill="1" applyBorder="1" applyAlignment="1">
      <alignment vertical="center" wrapText="1"/>
    </xf>
    <xf numFmtId="2" fontId="5" fillId="4" borderId="53" xfId="0" applyNumberFormat="1" applyFont="1" applyFill="1" applyBorder="1" applyAlignment="1">
      <alignment horizontal="right" vertical="center" wrapText="1"/>
    </xf>
    <xf numFmtId="3" fontId="5" fillId="2" borderId="52" xfId="0" applyNumberFormat="1" applyFont="1" applyFill="1" applyBorder="1" applyAlignment="1">
      <alignment horizontal="right" vertical="center" wrapText="1"/>
    </xf>
    <xf numFmtId="0" fontId="4" fillId="4" borderId="54" xfId="0" applyFont="1" applyFill="1" applyBorder="1" applyAlignment="1">
      <alignment horizontal="left" vertical="center" wrapText="1"/>
    </xf>
    <xf numFmtId="3" fontId="5" fillId="2" borderId="55" xfId="0" applyNumberFormat="1" applyFont="1" applyFill="1" applyBorder="1" applyAlignment="1">
      <alignment vertical="center" wrapText="1"/>
    </xf>
    <xf numFmtId="3" fontId="5" fillId="2" borderId="56" xfId="0" applyNumberFormat="1" applyFont="1" applyFill="1" applyBorder="1" applyAlignment="1">
      <alignment vertical="center" wrapText="1"/>
    </xf>
    <xf numFmtId="3" fontId="5" fillId="2" borderId="57" xfId="0" applyNumberFormat="1" applyFont="1" applyFill="1" applyBorder="1" applyAlignment="1">
      <alignment vertical="center" wrapText="1"/>
    </xf>
    <xf numFmtId="2" fontId="5" fillId="4" borderId="58" xfId="0" applyNumberFormat="1" applyFont="1" applyFill="1" applyBorder="1" applyAlignment="1">
      <alignment horizontal="right" vertical="center" wrapText="1"/>
    </xf>
    <xf numFmtId="2" fontId="5" fillId="4" borderId="13" xfId="0" applyNumberFormat="1" applyFont="1" applyFill="1" applyBorder="1" applyAlignment="1">
      <alignment horizontal="right" vertical="center" wrapText="1"/>
    </xf>
    <xf numFmtId="3" fontId="5" fillId="2" borderId="50" xfId="0" applyNumberFormat="1" applyFont="1" applyFill="1" applyBorder="1" applyAlignment="1">
      <alignment vertical="center" wrapText="1"/>
    </xf>
    <xf numFmtId="3" fontId="5" fillId="2" borderId="53" xfId="0" applyNumberFormat="1" applyFont="1" applyFill="1" applyBorder="1" applyAlignment="1">
      <alignment vertical="center" wrapText="1"/>
    </xf>
    <xf numFmtId="3" fontId="5" fillId="2" borderId="58" xfId="0" applyNumberFormat="1" applyFont="1" applyFill="1" applyBorder="1" applyAlignment="1">
      <alignment vertical="center" wrapText="1"/>
    </xf>
    <xf numFmtId="0" fontId="5" fillId="4" borderId="47" xfId="0" applyFont="1" applyFill="1" applyBorder="1" applyAlignment="1">
      <alignment horizontal="left" vertical="center" wrapText="1"/>
    </xf>
    <xf numFmtId="0" fontId="5" fillId="4" borderId="51" xfId="0" applyFont="1" applyFill="1" applyBorder="1" applyAlignment="1">
      <alignment horizontal="left" vertical="center" wrapText="1"/>
    </xf>
    <xf numFmtId="0" fontId="5" fillId="4" borderId="54" xfId="0" applyFont="1" applyFill="1" applyBorder="1" applyAlignment="1">
      <alignment horizontal="left" vertical="center" wrapText="1"/>
    </xf>
    <xf numFmtId="0" fontId="5" fillId="4" borderId="59" xfId="0" applyFont="1" applyFill="1" applyBorder="1" applyAlignment="1">
      <alignment horizontal="left" vertical="center" wrapText="1"/>
    </xf>
    <xf numFmtId="3" fontId="5" fillId="2" borderId="60" xfId="0" applyNumberFormat="1" applyFont="1" applyFill="1" applyBorder="1" applyAlignment="1">
      <alignment horizontal="right" vertical="center" wrapText="1"/>
    </xf>
    <xf numFmtId="10" fontId="5" fillId="2" borderId="61" xfId="0" quotePrefix="1" applyNumberFormat="1" applyFont="1" applyFill="1" applyBorder="1" applyAlignment="1">
      <alignment horizontal="right" vertical="center" wrapText="1"/>
    </xf>
    <xf numFmtId="3" fontId="5" fillId="2" borderId="62" xfId="0" applyNumberFormat="1" applyFont="1" applyFill="1" applyBorder="1" applyAlignment="1">
      <alignment vertical="center"/>
    </xf>
    <xf numFmtId="0" fontId="11" fillId="2" borderId="11" xfId="0" applyFont="1" applyFill="1" applyBorder="1" applyAlignment="1">
      <alignment horizontal="left" vertical="center" wrapText="1"/>
    </xf>
    <xf numFmtId="0" fontId="5" fillId="2" borderId="10" xfId="0" applyFont="1" applyFill="1" applyBorder="1" applyAlignment="1">
      <alignment horizontal="left" vertical="center" wrapText="1" indent="3"/>
    </xf>
    <xf numFmtId="0" fontId="4" fillId="6"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2" xfId="0" applyFont="1" applyFill="1" applyBorder="1" applyAlignment="1">
      <alignment horizontal="center" vertical="center" wrapText="1"/>
    </xf>
    <xf numFmtId="2" fontId="5" fillId="4" borderId="63" xfId="0" applyNumberFormat="1" applyFont="1" applyFill="1" applyBorder="1" applyAlignment="1">
      <alignment horizontal="right" vertical="center" wrapText="1"/>
    </xf>
    <xf numFmtId="2" fontId="5" fillId="4" borderId="64" xfId="0" applyNumberFormat="1" applyFont="1" applyFill="1" applyBorder="1" applyAlignment="1">
      <alignment horizontal="right" vertical="center" wrapText="1"/>
    </xf>
    <xf numFmtId="2" fontId="5" fillId="4" borderId="65" xfId="0" applyNumberFormat="1" applyFont="1" applyFill="1" applyBorder="1" applyAlignment="1">
      <alignment horizontal="right" vertical="center" wrapText="1"/>
    </xf>
    <xf numFmtId="0" fontId="13" fillId="7" borderId="32" xfId="0" applyFont="1" applyFill="1" applyBorder="1" applyAlignment="1">
      <alignment vertical="center" wrapText="1"/>
    </xf>
    <xf numFmtId="0" fontId="0" fillId="2" borderId="0" xfId="0" applyFill="1"/>
    <xf numFmtId="0" fontId="4" fillId="4" borderId="68" xfId="0" applyFont="1" applyFill="1" applyBorder="1" applyAlignment="1">
      <alignment horizontal="left" vertical="center" wrapText="1"/>
    </xf>
    <xf numFmtId="3" fontId="5" fillId="2" borderId="69" xfId="0" applyNumberFormat="1" applyFont="1" applyFill="1" applyBorder="1" applyAlignment="1">
      <alignment vertical="center" wrapText="1"/>
    </xf>
    <xf numFmtId="2" fontId="5" fillId="0" borderId="69" xfId="0" applyNumberFormat="1" applyFont="1" applyBorder="1" applyAlignment="1">
      <alignment vertical="center" wrapText="1"/>
    </xf>
    <xf numFmtId="2" fontId="5" fillId="0" borderId="70" xfId="0" applyNumberFormat="1" applyFont="1" applyBorder="1" applyAlignment="1">
      <alignment vertical="center" wrapText="1"/>
    </xf>
    <xf numFmtId="2" fontId="5" fillId="2" borderId="27" xfId="0" applyNumberFormat="1" applyFont="1" applyFill="1" applyBorder="1" applyAlignment="1">
      <alignment vertical="center" wrapText="1"/>
    </xf>
    <xf numFmtId="2" fontId="5" fillId="2" borderId="28" xfId="0" applyNumberFormat="1" applyFont="1" applyFill="1" applyBorder="1" applyAlignment="1">
      <alignment vertical="center" wrapText="1"/>
    </xf>
    <xf numFmtId="2" fontId="5" fillId="0" borderId="30" xfId="0" applyNumberFormat="1" applyFont="1" applyBorder="1" applyAlignment="1">
      <alignment vertical="center" wrapText="1"/>
    </xf>
    <xf numFmtId="2" fontId="5" fillId="2" borderId="48" xfId="0" applyNumberFormat="1" applyFont="1" applyFill="1" applyBorder="1" applyAlignment="1">
      <alignment vertical="center" wrapText="1"/>
    </xf>
    <xf numFmtId="2" fontId="5" fillId="2" borderId="23" xfId="0" applyNumberFormat="1" applyFont="1" applyFill="1" applyBorder="1" applyAlignment="1">
      <alignment vertical="center" wrapText="1"/>
    </xf>
    <xf numFmtId="2" fontId="5" fillId="2" borderId="49" xfId="0" applyNumberFormat="1" applyFont="1" applyFill="1" applyBorder="1" applyAlignment="1">
      <alignment vertical="center" wrapText="1"/>
    </xf>
    <xf numFmtId="2" fontId="5" fillId="2" borderId="4" xfId="0" applyNumberFormat="1" applyFont="1" applyFill="1" applyBorder="1" applyAlignment="1">
      <alignment vertical="center" wrapText="1"/>
    </xf>
    <xf numFmtId="2" fontId="5" fillId="2" borderId="3" xfId="0" applyNumberFormat="1" applyFont="1" applyFill="1" applyBorder="1" applyAlignment="1">
      <alignment vertical="center" wrapText="1"/>
    </xf>
    <xf numFmtId="2" fontId="5" fillId="2" borderId="52" xfId="0" applyNumberFormat="1" applyFont="1" applyFill="1" applyBorder="1" applyAlignment="1">
      <alignment vertical="center" wrapText="1"/>
    </xf>
    <xf numFmtId="2" fontId="5" fillId="2" borderId="56" xfId="0" applyNumberFormat="1" applyFont="1" applyFill="1" applyBorder="1" applyAlignment="1">
      <alignment vertical="center" wrapText="1"/>
    </xf>
    <xf numFmtId="2" fontId="5" fillId="2" borderId="13" xfId="0" applyNumberFormat="1" applyFont="1" applyFill="1" applyBorder="1" applyAlignment="1">
      <alignment vertical="center" wrapText="1"/>
    </xf>
    <xf numFmtId="2" fontId="5" fillId="2" borderId="57" xfId="0" applyNumberFormat="1" applyFont="1" applyFill="1" applyBorder="1" applyAlignment="1">
      <alignment vertical="center" wrapText="1"/>
    </xf>
    <xf numFmtId="2" fontId="5" fillId="4" borderId="50" xfId="0" applyNumberFormat="1" applyFont="1" applyFill="1" applyBorder="1" applyAlignment="1">
      <alignment vertical="center" wrapText="1"/>
    </xf>
    <xf numFmtId="2" fontId="5" fillId="4" borderId="23" xfId="0" applyNumberFormat="1" applyFont="1" applyFill="1" applyBorder="1" applyAlignment="1">
      <alignment vertical="center" wrapText="1"/>
    </xf>
    <xf numFmtId="2" fontId="5" fillId="4" borderId="63" xfId="0" applyNumberFormat="1" applyFont="1" applyFill="1" applyBorder="1" applyAlignment="1">
      <alignment vertical="center" wrapText="1"/>
    </xf>
    <xf numFmtId="2" fontId="5" fillId="4" borderId="24" xfId="0" applyNumberFormat="1" applyFont="1" applyFill="1" applyBorder="1" applyAlignment="1">
      <alignment vertical="center" wrapText="1"/>
    </xf>
    <xf numFmtId="2" fontId="5" fillId="4" borderId="53" xfId="0" applyNumberFormat="1" applyFont="1" applyFill="1" applyBorder="1" applyAlignment="1">
      <alignment vertical="center" wrapText="1"/>
    </xf>
    <xf numFmtId="2" fontId="5" fillId="4" borderId="3" xfId="0" applyNumberFormat="1" applyFont="1" applyFill="1" applyBorder="1" applyAlignment="1">
      <alignment vertical="center" wrapText="1"/>
    </xf>
    <xf numFmtId="2" fontId="5" fillId="4" borderId="64" xfId="0" applyNumberFormat="1" applyFont="1" applyFill="1" applyBorder="1" applyAlignment="1">
      <alignment vertical="center" wrapText="1"/>
    </xf>
    <xf numFmtId="2" fontId="5" fillId="4" borderId="12" xfId="0" applyNumberFormat="1" applyFont="1" applyFill="1" applyBorder="1" applyAlignment="1">
      <alignment vertical="center" wrapText="1"/>
    </xf>
    <xf numFmtId="2" fontId="5" fillId="4" borderId="58" xfId="0" applyNumberFormat="1" applyFont="1" applyFill="1" applyBorder="1" applyAlignment="1">
      <alignment vertical="center" wrapText="1"/>
    </xf>
    <xf numFmtId="2" fontId="5" fillId="4" borderId="13" xfId="0" applyNumberFormat="1" applyFont="1" applyFill="1" applyBorder="1" applyAlignment="1">
      <alignment vertical="center" wrapText="1"/>
    </xf>
    <xf numFmtId="2" fontId="5" fillId="4" borderId="65" xfId="0" applyNumberFormat="1" applyFont="1" applyFill="1" applyBorder="1" applyAlignment="1">
      <alignment vertical="center" wrapText="1"/>
    </xf>
    <xf numFmtId="2" fontId="5" fillId="4" borderId="14" xfId="0" applyNumberFormat="1" applyFont="1" applyFill="1" applyBorder="1" applyAlignment="1">
      <alignment vertical="center" wrapText="1"/>
    </xf>
    <xf numFmtId="2" fontId="5" fillId="2" borderId="30" xfId="0" applyNumberFormat="1" applyFont="1" applyFill="1" applyBorder="1" applyAlignment="1">
      <alignment vertical="center" wrapText="1"/>
    </xf>
    <xf numFmtId="0" fontId="14" fillId="2" borderId="0" xfId="0" applyFont="1" applyFill="1" applyAlignment="1">
      <alignment vertical="center"/>
    </xf>
    <xf numFmtId="3" fontId="14" fillId="2" borderId="0" xfId="0" applyNumberFormat="1" applyFont="1" applyFill="1" applyAlignment="1">
      <alignment vertical="center"/>
    </xf>
    <xf numFmtId="10" fontId="14" fillId="2" borderId="0" xfId="0" applyNumberFormat="1" applyFont="1" applyFill="1" applyAlignment="1">
      <alignment vertical="center"/>
    </xf>
    <xf numFmtId="0" fontId="10" fillId="0" borderId="15" xfId="0" applyFont="1" applyBorder="1" applyAlignment="1">
      <alignment horizontal="center" vertical="center" wrapText="1"/>
    </xf>
    <xf numFmtId="0" fontId="10" fillId="5" borderId="71" xfId="0" applyFont="1" applyFill="1" applyBorder="1" applyAlignment="1">
      <alignment horizontal="center" vertical="center" wrapText="1"/>
    </xf>
    <xf numFmtId="3" fontId="10" fillId="5" borderId="1" xfId="0" applyNumberFormat="1" applyFont="1" applyFill="1" applyBorder="1" applyAlignment="1">
      <alignment horizontal="center" vertical="center" wrapText="1"/>
    </xf>
    <xf numFmtId="10" fontId="10" fillId="5" borderId="1" xfId="0" applyNumberFormat="1" applyFont="1" applyFill="1" applyBorder="1" applyAlignment="1">
      <alignment horizontal="center" vertical="center" wrapText="1"/>
    </xf>
    <xf numFmtId="3" fontId="10" fillId="5" borderId="72" xfId="0" applyNumberFormat="1" applyFont="1" applyFill="1" applyBorder="1" applyAlignment="1">
      <alignment horizontal="center" vertical="center" wrapText="1"/>
    </xf>
    <xf numFmtId="10" fontId="10" fillId="5" borderId="19" xfId="0" applyNumberFormat="1" applyFont="1" applyFill="1" applyBorder="1" applyAlignment="1">
      <alignment horizontal="center" vertical="center" wrapText="1"/>
    </xf>
    <xf numFmtId="0" fontId="4" fillId="4" borderId="73" xfId="0" applyFont="1" applyFill="1" applyBorder="1" applyAlignment="1">
      <alignment horizontal="left" vertical="center" wrapText="1"/>
    </xf>
    <xf numFmtId="3" fontId="5" fillId="2" borderId="74" xfId="0" applyNumberFormat="1" applyFont="1" applyFill="1" applyBorder="1" applyAlignment="1">
      <alignment vertical="center" wrapText="1"/>
    </xf>
    <xf numFmtId="10" fontId="5" fillId="2" borderId="75" xfId="0" applyNumberFormat="1" applyFont="1" applyFill="1" applyBorder="1" applyAlignment="1">
      <alignment vertical="center" wrapText="1"/>
    </xf>
    <xf numFmtId="3" fontId="5" fillId="2" borderId="76" xfId="0" applyNumberFormat="1" applyFont="1" applyFill="1" applyBorder="1" applyAlignment="1">
      <alignment vertical="center" wrapText="1"/>
    </xf>
    <xf numFmtId="10" fontId="5" fillId="2" borderId="61" xfId="0" applyNumberFormat="1" applyFont="1" applyFill="1" applyBorder="1" applyAlignment="1">
      <alignment vertical="center" wrapText="1"/>
    </xf>
    <xf numFmtId="0" fontId="4" fillId="4" borderId="77" xfId="0" applyFont="1" applyFill="1" applyBorder="1" applyAlignment="1">
      <alignment horizontal="left" vertical="center" wrapText="1"/>
    </xf>
    <xf numFmtId="10" fontId="5" fillId="2" borderId="78" xfId="0" applyNumberFormat="1" applyFont="1" applyFill="1" applyBorder="1" applyAlignment="1">
      <alignment vertical="center" wrapText="1"/>
    </xf>
    <xf numFmtId="0" fontId="4" fillId="4" borderId="79" xfId="0" applyFont="1" applyFill="1" applyBorder="1" applyAlignment="1">
      <alignment horizontal="left" vertical="center" wrapText="1"/>
    </xf>
    <xf numFmtId="10" fontId="5" fillId="2" borderId="3" xfId="0" applyNumberFormat="1" applyFont="1" applyFill="1" applyBorder="1" applyAlignment="1">
      <alignment vertical="center" wrapText="1"/>
    </xf>
    <xf numFmtId="0" fontId="4" fillId="4" borderId="80" xfId="0" applyFont="1" applyFill="1" applyBorder="1" applyAlignment="1">
      <alignment horizontal="left" vertical="center" wrapText="1"/>
    </xf>
    <xf numFmtId="10" fontId="5" fillId="2" borderId="3" xfId="0" applyNumberFormat="1" applyFont="1" applyFill="1" applyBorder="1" applyAlignment="1">
      <alignment horizontal="right" vertical="center" wrapText="1"/>
    </xf>
    <xf numFmtId="0" fontId="4" fillId="4" borderId="84" xfId="0" applyFont="1" applyFill="1" applyBorder="1" applyAlignment="1">
      <alignment horizontal="left" vertical="center" wrapText="1"/>
    </xf>
    <xf numFmtId="3" fontId="5" fillId="2" borderId="48" xfId="0" applyNumberFormat="1" applyFont="1" applyFill="1" applyBorder="1" applyAlignment="1">
      <alignment horizontal="right" vertical="center" wrapText="1"/>
    </xf>
    <xf numFmtId="10" fontId="5" fillId="2" borderId="23" xfId="0" applyNumberFormat="1" applyFont="1" applyFill="1" applyBorder="1" applyAlignment="1">
      <alignment horizontal="right" vertical="center" wrapText="1"/>
    </xf>
    <xf numFmtId="10" fontId="5" fillId="2" borderId="24" xfId="0" applyNumberFormat="1" applyFont="1" applyFill="1" applyBorder="1" applyAlignment="1">
      <alignment horizontal="right" vertical="center" wrapText="1"/>
    </xf>
    <xf numFmtId="10" fontId="5" fillId="2" borderId="87" xfId="0" applyNumberFormat="1" applyFont="1" applyFill="1" applyBorder="1" applyAlignment="1">
      <alignment horizontal="right" vertical="center" wrapText="1"/>
    </xf>
    <xf numFmtId="10" fontId="5" fillId="2" borderId="60" xfId="0" applyNumberFormat="1" applyFont="1" applyFill="1" applyBorder="1" applyAlignment="1">
      <alignment vertical="center" wrapText="1"/>
    </xf>
    <xf numFmtId="10" fontId="5" fillId="2" borderId="61" xfId="0" applyNumberFormat="1" applyFont="1" applyFill="1" applyBorder="1" applyAlignment="1">
      <alignment horizontal="right" vertical="center" wrapText="1"/>
    </xf>
    <xf numFmtId="3" fontId="5" fillId="2" borderId="85" xfId="0" applyNumberFormat="1" applyFont="1" applyFill="1" applyBorder="1" applyAlignment="1">
      <alignment vertical="center" wrapText="1"/>
    </xf>
    <xf numFmtId="10" fontId="5" fillId="2" borderId="86" xfId="0" applyNumberFormat="1" applyFont="1" applyFill="1" applyBorder="1" applyAlignment="1">
      <alignment vertical="center" wrapText="1"/>
    </xf>
    <xf numFmtId="0" fontId="4" fillId="2" borderId="0" xfId="0" applyFont="1" applyFill="1" applyAlignment="1">
      <alignment horizontal="left" vertical="center" wrapText="1"/>
    </xf>
    <xf numFmtId="10" fontId="5" fillId="2" borderId="0" xfId="0" applyNumberFormat="1" applyFont="1" applyFill="1" applyAlignment="1">
      <alignment vertical="center" wrapText="1"/>
    </xf>
    <xf numFmtId="10" fontId="5" fillId="2" borderId="0" xfId="0" applyNumberFormat="1" applyFont="1" applyFill="1" applyAlignment="1">
      <alignment horizontal="right" vertical="center" wrapText="1"/>
    </xf>
    <xf numFmtId="0" fontId="14" fillId="0" borderId="0" xfId="0" applyFont="1" applyAlignment="1">
      <alignment vertical="center"/>
    </xf>
    <xf numFmtId="3" fontId="14" fillId="0" borderId="0" xfId="0" applyNumberFormat="1" applyFont="1" applyAlignment="1">
      <alignment vertical="center"/>
    </xf>
    <xf numFmtId="10" fontId="14" fillId="0" borderId="0" xfId="0" applyNumberFormat="1" applyFont="1" applyAlignment="1">
      <alignment vertical="center"/>
    </xf>
    <xf numFmtId="10" fontId="5" fillId="2" borderId="88" xfId="0" applyNumberFormat="1" applyFont="1" applyFill="1" applyBorder="1" applyAlignment="1">
      <alignment vertical="center" wrapText="1"/>
    </xf>
    <xf numFmtId="3" fontId="5" fillId="2" borderId="89" xfId="0" applyNumberFormat="1" applyFont="1" applyFill="1" applyBorder="1" applyAlignment="1">
      <alignment vertical="center" wrapText="1"/>
    </xf>
    <xf numFmtId="0" fontId="4" fillId="4" borderId="62" xfId="0" applyFont="1" applyFill="1" applyBorder="1" applyAlignment="1">
      <alignment horizontal="left" vertical="center" wrapText="1"/>
    </xf>
    <xf numFmtId="3" fontId="5" fillId="2" borderId="62" xfId="0" applyNumberFormat="1" applyFont="1" applyFill="1" applyBorder="1" applyAlignment="1">
      <alignment vertical="center" wrapText="1"/>
    </xf>
    <xf numFmtId="3" fontId="4"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0" fontId="4" fillId="9" borderId="62" xfId="0" applyFont="1" applyFill="1" applyBorder="1" applyAlignment="1">
      <alignment horizontal="left" vertical="center" wrapText="1"/>
    </xf>
    <xf numFmtId="3" fontId="5" fillId="2" borderId="62" xfId="0" applyNumberFormat="1" applyFont="1" applyFill="1" applyBorder="1"/>
    <xf numFmtId="0" fontId="5" fillId="2" borderId="62" xfId="0" applyFont="1" applyFill="1" applyBorder="1"/>
    <xf numFmtId="164" fontId="5" fillId="10" borderId="50" xfId="0" applyNumberFormat="1" applyFont="1" applyFill="1" applyBorder="1" applyAlignment="1">
      <alignment horizontal="right" vertical="center" wrapText="1"/>
    </xf>
    <xf numFmtId="164" fontId="5" fillId="8" borderId="23" xfId="0" applyNumberFormat="1" applyFont="1" applyFill="1" applyBorder="1" applyAlignment="1">
      <alignment horizontal="right" vertical="center" wrapText="1"/>
    </xf>
    <xf numFmtId="164" fontId="5" fillId="10" borderId="23" xfId="0" applyNumberFormat="1" applyFont="1" applyFill="1" applyBorder="1" applyAlignment="1">
      <alignment horizontal="right" vertical="center" wrapText="1"/>
    </xf>
    <xf numFmtId="164" fontId="5" fillId="0" borderId="53" xfId="0" applyNumberFormat="1" applyFont="1" applyBorder="1" applyAlignment="1">
      <alignment horizontal="right" vertical="center" wrapText="1"/>
    </xf>
    <xf numFmtId="164" fontId="5" fillId="8" borderId="3" xfId="0" applyNumberFormat="1" applyFont="1" applyFill="1" applyBorder="1" applyAlignment="1">
      <alignment horizontal="right" vertical="center" wrapText="1"/>
    </xf>
    <xf numFmtId="164" fontId="5" fillId="0" borderId="3" xfId="0" applyNumberFormat="1" applyFont="1" applyBorder="1" applyAlignment="1">
      <alignment horizontal="right" vertical="center" wrapText="1"/>
    </xf>
    <xf numFmtId="164" fontId="5" fillId="10" borderId="3" xfId="0" applyNumberFormat="1" applyFont="1" applyFill="1" applyBorder="1" applyAlignment="1">
      <alignment horizontal="right" vertical="center" wrapText="1"/>
    </xf>
    <xf numFmtId="164" fontId="5" fillId="10" borderId="53" xfId="0" applyNumberFormat="1" applyFont="1" applyFill="1" applyBorder="1" applyAlignment="1">
      <alignment horizontal="right" vertical="center" wrapText="1"/>
    </xf>
    <xf numFmtId="0" fontId="9" fillId="5" borderId="93" xfId="0" applyFont="1" applyFill="1" applyBorder="1" applyAlignment="1">
      <alignment horizontal="center" vertical="center" wrapText="1"/>
    </xf>
    <xf numFmtId="0" fontId="9" fillId="5" borderId="94" xfId="0" applyFont="1" applyFill="1" applyBorder="1" applyAlignment="1">
      <alignment horizontal="center" vertical="center" wrapText="1"/>
    </xf>
    <xf numFmtId="0" fontId="9" fillId="5" borderId="90" xfId="0" applyFont="1" applyFill="1" applyBorder="1" applyAlignment="1">
      <alignment horizontal="center" vertical="center" wrapText="1"/>
    </xf>
    <xf numFmtId="0" fontId="9" fillId="5" borderId="95" xfId="0" applyFont="1" applyFill="1" applyBorder="1" applyAlignment="1">
      <alignment horizontal="center" vertical="center" wrapText="1"/>
    </xf>
    <xf numFmtId="0" fontId="9" fillId="5" borderId="6" xfId="0" applyFont="1" applyFill="1" applyBorder="1" applyAlignment="1">
      <alignment horizontal="center" vertical="center" wrapText="1"/>
    </xf>
    <xf numFmtId="164" fontId="5" fillId="8" borderId="49" xfId="0" applyNumberFormat="1" applyFont="1" applyFill="1" applyBorder="1" applyAlignment="1">
      <alignment horizontal="right" vertical="center" wrapText="1"/>
    </xf>
    <xf numFmtId="0" fontId="9" fillId="5" borderId="5" xfId="0" applyFont="1" applyFill="1" applyBorder="1" applyAlignment="1">
      <alignment horizontal="center" vertical="center" wrapText="1"/>
    </xf>
    <xf numFmtId="164" fontId="5" fillId="8" borderId="52" xfId="0" applyNumberFormat="1" applyFont="1" applyFill="1" applyBorder="1" applyAlignment="1">
      <alignment horizontal="right" vertical="center" wrapText="1"/>
    </xf>
    <xf numFmtId="0" fontId="10" fillId="5" borderId="96"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97" xfId="0" applyFont="1" applyFill="1" applyBorder="1" applyAlignment="1">
      <alignment horizontal="center" vertical="center" wrapText="1"/>
    </xf>
    <xf numFmtId="0" fontId="4" fillId="4" borderId="98" xfId="0" applyFont="1" applyFill="1" applyBorder="1" applyAlignment="1">
      <alignment horizontal="left" vertical="center" wrapText="1"/>
    </xf>
    <xf numFmtId="165" fontId="5" fillId="2" borderId="99" xfId="0" applyNumberFormat="1" applyFont="1" applyFill="1" applyBorder="1" applyAlignment="1">
      <alignment vertical="center" wrapText="1"/>
    </xf>
    <xf numFmtId="165" fontId="5" fillId="2" borderId="100" xfId="0" applyNumberFormat="1" applyFont="1" applyFill="1" applyBorder="1" applyAlignment="1">
      <alignment vertical="center" wrapText="1"/>
    </xf>
    <xf numFmtId="165" fontId="5" fillId="2" borderId="101" xfId="0" applyNumberFormat="1" applyFont="1" applyFill="1" applyBorder="1" applyAlignment="1">
      <alignment horizontal="right" vertical="center" wrapText="1"/>
    </xf>
    <xf numFmtId="0" fontId="11" fillId="2" borderId="10" xfId="0" applyFont="1" applyFill="1" applyBorder="1" applyAlignment="1">
      <alignment horizontal="left" vertical="center" wrapText="1" indent="3"/>
    </xf>
    <xf numFmtId="0" fontId="10" fillId="5" borderId="42" xfId="0" applyFont="1" applyFill="1" applyBorder="1" applyAlignment="1">
      <alignment horizontal="center" vertical="center" wrapText="1"/>
    </xf>
    <xf numFmtId="165" fontId="5" fillId="2" borderId="100" xfId="0" applyNumberFormat="1" applyFont="1" applyFill="1" applyBorder="1" applyAlignment="1">
      <alignment horizontal="center" vertical="center" wrapText="1"/>
    </xf>
    <xf numFmtId="165" fontId="5" fillId="2" borderId="99" xfId="0" applyNumberFormat="1" applyFont="1" applyFill="1" applyBorder="1" applyAlignment="1">
      <alignment horizontal="center" vertical="center" wrapText="1"/>
    </xf>
    <xf numFmtId="165" fontId="5" fillId="2" borderId="101" xfId="0" applyNumberFormat="1" applyFont="1" applyFill="1" applyBorder="1" applyAlignment="1">
      <alignment horizontal="center" vertical="center" wrapText="1"/>
    </xf>
    <xf numFmtId="0" fontId="20" fillId="2" borderId="0" xfId="0" applyFont="1" applyFill="1"/>
    <xf numFmtId="0" fontId="25" fillId="11" borderId="107" xfId="1" applyFont="1" applyFill="1" applyBorder="1" applyAlignment="1">
      <alignment horizontal="center"/>
    </xf>
    <xf numFmtId="0" fontId="25" fillId="11" borderId="108" xfId="1" applyFont="1" applyFill="1" applyBorder="1" applyAlignment="1">
      <alignment horizontal="center"/>
    </xf>
    <xf numFmtId="3" fontId="25" fillId="11" borderId="91" xfId="1" applyNumberFormat="1" applyFont="1" applyFill="1" applyBorder="1" applyAlignment="1">
      <alignment horizontal="center"/>
    </xf>
    <xf numFmtId="3" fontId="25" fillId="11" borderId="109" xfId="1" applyNumberFormat="1" applyFont="1" applyFill="1" applyBorder="1" applyAlignment="1">
      <alignment horizontal="center"/>
    </xf>
    <xf numFmtId="0" fontId="25" fillId="11" borderId="105" xfId="1" applyFont="1" applyFill="1" applyBorder="1" applyAlignment="1">
      <alignment horizontal="center"/>
    </xf>
    <xf numFmtId="0" fontId="25" fillId="11" borderId="111" xfId="1" applyFont="1" applyFill="1" applyBorder="1"/>
    <xf numFmtId="0" fontId="25" fillId="11" borderId="112" xfId="1" applyFont="1" applyFill="1" applyBorder="1" applyAlignment="1">
      <alignment wrapText="1"/>
    </xf>
    <xf numFmtId="164" fontId="21" fillId="2" borderId="115" xfId="1" applyNumberFormat="1" applyFont="1" applyFill="1" applyBorder="1"/>
    <xf numFmtId="164" fontId="21" fillId="2" borderId="116" xfId="1" applyNumberFormat="1" applyFont="1" applyFill="1" applyBorder="1"/>
    <xf numFmtId="164" fontId="21" fillId="2" borderId="119" xfId="1" applyNumberFormat="1" applyFont="1" applyFill="1" applyBorder="1"/>
    <xf numFmtId="164" fontId="21" fillId="2" borderId="117" xfId="1" applyNumberFormat="1" applyFont="1" applyFill="1" applyBorder="1"/>
    <xf numFmtId="164" fontId="21" fillId="2" borderId="118" xfId="1" applyNumberFormat="1" applyFont="1" applyFill="1" applyBorder="1"/>
    <xf numFmtId="164" fontId="21" fillId="2" borderId="120" xfId="1" applyNumberFormat="1" applyFont="1" applyFill="1" applyBorder="1"/>
    <xf numFmtId="0" fontId="25" fillId="11" borderId="113" xfId="1" applyFont="1" applyFill="1" applyBorder="1" applyAlignment="1">
      <alignment horizontal="center"/>
    </xf>
    <xf numFmtId="0" fontId="25" fillId="11" borderId="114" xfId="1" applyFont="1" applyFill="1" applyBorder="1" applyAlignment="1">
      <alignment horizontal="center" wrapText="1"/>
    </xf>
    <xf numFmtId="0" fontId="25" fillId="11" borderId="106" xfId="1" applyFont="1" applyFill="1" applyBorder="1" applyAlignment="1">
      <alignment horizontal="center" wrapText="1"/>
    </xf>
    <xf numFmtId="165" fontId="7" fillId="2" borderId="99" xfId="0" applyNumberFormat="1" applyFont="1" applyFill="1" applyBorder="1" applyAlignment="1">
      <alignment horizontal="center" vertical="center" wrapText="1"/>
    </xf>
    <xf numFmtId="165" fontId="7" fillId="2" borderId="100" xfId="0" applyNumberFormat="1"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0" borderId="16" xfId="0" applyFont="1" applyBorder="1" applyAlignment="1">
      <alignment horizontal="center" vertical="center" wrapText="1"/>
    </xf>
    <xf numFmtId="0" fontId="8" fillId="3" borderId="1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Alignment="1">
      <alignment horizontal="left" vertical="center" wrapText="1"/>
    </xf>
    <xf numFmtId="0" fontId="10" fillId="5" borderId="32"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3" fontId="16" fillId="0" borderId="36" xfId="0" applyNumberFormat="1" applyFont="1" applyBorder="1" applyAlignment="1">
      <alignment horizontal="center" vertical="center" wrapText="1"/>
    </xf>
    <xf numFmtId="3" fontId="16" fillId="0" borderId="33" xfId="0" applyNumberFormat="1" applyFont="1" applyBorder="1" applyAlignment="1">
      <alignment horizontal="center" vertical="center" wrapText="1"/>
    </xf>
    <xf numFmtId="3" fontId="16" fillId="0" borderId="34" xfId="0" applyNumberFormat="1" applyFont="1" applyBorder="1" applyAlignment="1">
      <alignment horizontal="center" vertical="center" wrapText="1"/>
    </xf>
    <xf numFmtId="4" fontId="5" fillId="2" borderId="81" xfId="0" applyNumberFormat="1" applyFont="1" applyFill="1" applyBorder="1" applyAlignment="1">
      <alignment horizontal="center" vertical="center" wrapText="1"/>
    </xf>
    <xf numFmtId="4" fontId="5" fillId="2" borderId="82" xfId="0" applyNumberFormat="1" applyFont="1" applyFill="1" applyBorder="1" applyAlignment="1">
      <alignment horizontal="center" vertical="center" wrapText="1"/>
    </xf>
    <xf numFmtId="4" fontId="5" fillId="2" borderId="83" xfId="0" applyNumberFormat="1" applyFont="1" applyFill="1" applyBorder="1" applyAlignment="1">
      <alignment horizontal="center" vertical="center" wrapText="1"/>
    </xf>
    <xf numFmtId="0" fontId="6" fillId="4" borderId="66"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92" xfId="0" applyFont="1" applyFill="1" applyBorder="1" applyAlignment="1">
      <alignment horizontal="center" vertical="center" wrapText="1"/>
    </xf>
    <xf numFmtId="0" fontId="6" fillId="4" borderId="9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3" fillId="7" borderId="32" xfId="0" applyFont="1" applyFill="1" applyBorder="1" applyAlignment="1">
      <alignment vertical="center" wrapText="1"/>
    </xf>
    <xf numFmtId="0" fontId="13" fillId="7" borderId="33" xfId="0" applyFont="1" applyFill="1" applyBorder="1" applyAlignment="1">
      <alignment vertical="center" wrapText="1"/>
    </xf>
    <xf numFmtId="3" fontId="3" fillId="7" borderId="36" xfId="0" applyNumberFormat="1" applyFont="1" applyFill="1" applyBorder="1" applyAlignment="1">
      <alignment horizontal="center" vertical="center" wrapText="1"/>
    </xf>
    <xf numFmtId="3" fontId="3" fillId="7" borderId="33" xfId="0" applyNumberFormat="1" applyFont="1" applyFill="1" applyBorder="1" applyAlignment="1">
      <alignment horizontal="center" vertical="center" wrapText="1"/>
    </xf>
    <xf numFmtId="3" fontId="3" fillId="7" borderId="37" xfId="0" applyNumberFormat="1"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5" borderId="45" xfId="0" applyFont="1" applyFill="1" applyBorder="1" applyAlignment="1">
      <alignment horizontal="center" vertical="center" wrapText="1"/>
    </xf>
    <xf numFmtId="3" fontId="3" fillId="7" borderId="34" xfId="0" applyNumberFormat="1" applyFont="1" applyFill="1" applyBorder="1" applyAlignment="1">
      <alignment horizontal="center" vertical="center" wrapText="1"/>
    </xf>
    <xf numFmtId="0" fontId="2" fillId="3" borderId="19" xfId="0" applyFont="1" applyFill="1" applyBorder="1" applyAlignment="1">
      <alignment horizontal="center" vertical="center" wrapText="1"/>
    </xf>
    <xf numFmtId="0" fontId="10" fillId="5" borderId="67"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0" fillId="11" borderId="110" xfId="0" applyFont="1" applyFill="1" applyBorder="1" applyAlignment="1">
      <alignment horizontal="center" wrapText="1"/>
    </xf>
    <xf numFmtId="0" fontId="20" fillId="11" borderId="82" xfId="0" applyFont="1" applyFill="1" applyBorder="1" applyAlignment="1">
      <alignment horizontal="center" wrapText="1"/>
    </xf>
    <xf numFmtId="0" fontId="22" fillId="11" borderId="102" xfId="0" applyFont="1" applyFill="1" applyBorder="1" applyAlignment="1">
      <alignment horizontal="center" wrapText="1"/>
    </xf>
    <xf numFmtId="0" fontId="22" fillId="11" borderId="103" xfId="0" applyFont="1" applyFill="1" applyBorder="1" applyAlignment="1">
      <alignment horizontal="center"/>
    </xf>
    <xf numFmtId="0" fontId="22" fillId="11" borderId="104" xfId="0" applyFont="1" applyFill="1" applyBorder="1" applyAlignment="1">
      <alignment horizontal="center"/>
    </xf>
    <xf numFmtId="0" fontId="10" fillId="5" borderId="96" xfId="0" applyFont="1" applyFill="1" applyBorder="1" applyAlignment="1">
      <alignment horizontal="center" vertical="center" wrapText="1"/>
    </xf>
    <xf numFmtId="0" fontId="10" fillId="5" borderId="121" xfId="0" applyFont="1" applyFill="1" applyBorder="1" applyAlignment="1">
      <alignment horizontal="center" vertical="center" wrapText="1"/>
    </xf>
    <xf numFmtId="3" fontId="2" fillId="11" borderId="72" xfId="0" applyNumberFormat="1" applyFont="1" applyFill="1" applyBorder="1" applyAlignment="1">
      <alignment horizontal="center" vertical="center" wrapText="1"/>
    </xf>
    <xf numFmtId="3" fontId="2" fillId="11" borderId="1" xfId="0" applyNumberFormat="1" applyFont="1" applyFill="1" applyBorder="1" applyAlignment="1">
      <alignment horizontal="center" vertical="center" wrapText="1"/>
    </xf>
    <xf numFmtId="3" fontId="2" fillId="11" borderId="97" xfId="0" applyNumberFormat="1" applyFont="1" applyFill="1" applyBorder="1" applyAlignment="1">
      <alignment horizontal="center" vertical="center" wrapText="1"/>
    </xf>
    <xf numFmtId="0" fontId="10" fillId="5" borderId="68" xfId="0" applyFont="1" applyFill="1" applyBorder="1" applyAlignment="1">
      <alignment horizontal="center" vertical="center" wrapText="1"/>
    </xf>
    <xf numFmtId="0" fontId="10" fillId="5" borderId="69" xfId="0" applyFont="1" applyFill="1" applyBorder="1" applyAlignment="1">
      <alignment horizontal="center" vertical="center" wrapText="1"/>
    </xf>
  </cellXfs>
  <cellStyles count="2">
    <cellStyle name="Normal" xfId="0" builtinId="0"/>
    <cellStyle name="Normal 2" xfId="1" xr:uid="{8EE032E1-D2E8-46D9-81C3-A844E2C812DB}"/>
  </cellStyles>
  <dxfs count="0"/>
  <tableStyles count="0" defaultTableStyle="TableStyleMedium2" defaultPivotStyle="PivotStyleLight16"/>
  <colors>
    <mruColors>
      <color rgb="FFBB5712"/>
      <color rgb="FF82828A"/>
      <color rgb="FFDCDCDE"/>
      <color rgb="FFF4B4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17</xdr:row>
      <xdr:rowOff>28575</xdr:rowOff>
    </xdr:from>
    <xdr:to>
      <xdr:col>6</xdr:col>
      <xdr:colOff>1106805</xdr:colOff>
      <xdr:row>45</xdr:row>
      <xdr:rowOff>180975</xdr:rowOff>
    </xdr:to>
    <xdr:pic>
      <xdr:nvPicPr>
        <xdr:cNvPr id="3" name="Picture 2" descr="The SGPlot Procedure" title="The SGPlot Procedure">
          <a:extLst>
            <a:ext uri="{FF2B5EF4-FFF2-40B4-BE49-F238E27FC236}">
              <a16:creationId xmlns:a16="http://schemas.microsoft.com/office/drawing/2014/main" id="{2F78F2FE-D54E-466D-A502-735C5570728D}"/>
            </a:ext>
          </a:extLst>
        </xdr:cNvPr>
        <xdr:cNvPicPr>
          <a:picLocks noChangeAspect="1"/>
        </xdr:cNvPicPr>
      </xdr:nvPicPr>
      <xdr:blipFill>
        <a:blip xmlns:r="http://schemas.openxmlformats.org/officeDocument/2006/relationships" r:embed="rId1"/>
        <a:stretch>
          <a:fillRect/>
        </a:stretch>
      </xdr:blipFill>
      <xdr:spPr>
        <a:xfrm>
          <a:off x="247650" y="3676650"/>
          <a:ext cx="7221855" cy="5486400"/>
        </a:xfrm>
        <a:prstGeom prst="rect">
          <a:avLst/>
        </a:prstGeom>
      </xdr:spPr>
    </xdr:pic>
    <xdr:clientData/>
  </xdr:twoCellAnchor>
  <xdr:twoCellAnchor editAs="oneCell">
    <xdr:from>
      <xdr:col>6</xdr:col>
      <xdr:colOff>1219200</xdr:colOff>
      <xdr:row>17</xdr:row>
      <xdr:rowOff>47625</xdr:rowOff>
    </xdr:from>
    <xdr:to>
      <xdr:col>17</xdr:col>
      <xdr:colOff>422910</xdr:colOff>
      <xdr:row>46</xdr:row>
      <xdr:rowOff>9525</xdr:rowOff>
    </xdr:to>
    <xdr:pic>
      <xdr:nvPicPr>
        <xdr:cNvPr id="4" name="Picture 3" descr="The SGPlot Procedure" title="The SGPlot Procedure">
          <a:extLst>
            <a:ext uri="{FF2B5EF4-FFF2-40B4-BE49-F238E27FC236}">
              <a16:creationId xmlns:a16="http://schemas.microsoft.com/office/drawing/2014/main" id="{D1A273FE-0D42-4CE3-B33A-D384D8B1CBA1}"/>
            </a:ext>
          </a:extLst>
        </xdr:cNvPr>
        <xdr:cNvPicPr>
          <a:picLocks noChangeAspect="1"/>
        </xdr:cNvPicPr>
      </xdr:nvPicPr>
      <xdr:blipFill>
        <a:blip xmlns:r="http://schemas.openxmlformats.org/officeDocument/2006/relationships" r:embed="rId2"/>
        <a:stretch>
          <a:fillRect/>
        </a:stretch>
      </xdr:blipFill>
      <xdr:spPr>
        <a:xfrm>
          <a:off x="7581900" y="3695700"/>
          <a:ext cx="7185660" cy="5486400"/>
        </a:xfrm>
        <a:prstGeom prst="rect">
          <a:avLst/>
        </a:prstGeom>
      </xdr:spPr>
    </xdr:pic>
    <xdr:clientData/>
  </xdr:twoCellAnchor>
  <xdr:twoCellAnchor editAs="oneCell">
    <xdr:from>
      <xdr:col>17</xdr:col>
      <xdr:colOff>581025</xdr:colOff>
      <xdr:row>17</xdr:row>
      <xdr:rowOff>47625</xdr:rowOff>
    </xdr:from>
    <xdr:to>
      <xdr:col>29</xdr:col>
      <xdr:colOff>0</xdr:colOff>
      <xdr:row>46</xdr:row>
      <xdr:rowOff>9525</xdr:rowOff>
    </xdr:to>
    <xdr:pic>
      <xdr:nvPicPr>
        <xdr:cNvPr id="5" name="Picture 4" descr="The SGPlot Procedure" title="The SGPlot Procedure">
          <a:extLst>
            <a:ext uri="{FF2B5EF4-FFF2-40B4-BE49-F238E27FC236}">
              <a16:creationId xmlns:a16="http://schemas.microsoft.com/office/drawing/2014/main" id="{7C3FA9EA-3111-450C-912C-B91D135DC8CE}"/>
            </a:ext>
          </a:extLst>
        </xdr:cNvPr>
        <xdr:cNvPicPr>
          <a:picLocks noChangeAspect="1"/>
        </xdr:cNvPicPr>
      </xdr:nvPicPr>
      <xdr:blipFill>
        <a:blip xmlns:r="http://schemas.openxmlformats.org/officeDocument/2006/relationships" r:embed="rId3"/>
        <a:stretch>
          <a:fillRect/>
        </a:stretch>
      </xdr:blipFill>
      <xdr:spPr>
        <a:xfrm>
          <a:off x="14925675" y="3695700"/>
          <a:ext cx="6734175" cy="5486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HCBS\measures\ACSC\2019_ACSC_state_rate_20230509.xlsx" TargetMode="External"/><Relationship Id="rId1" Type="http://schemas.openxmlformats.org/officeDocument/2006/relationships/externalLinkPath" Target="file:///H:\HCBS\measures\ACSC\2019_ACSC_state_rate_20230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
      <sheetName val="MoreAttrition"/>
      <sheetName val="All"/>
      <sheetName val="readmY"/>
      <sheetName val="readmN"/>
      <sheetName val=" 02. State Rates All Admissions"/>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B5859-5394-451A-A05B-91EC9D891002}">
  <sheetPr>
    <pageSetUpPr fitToPage="1"/>
  </sheetPr>
  <dimension ref="A1:M19"/>
  <sheetViews>
    <sheetView zoomScaleNormal="100" workbookViewId="0">
      <pane xSplit="1" ySplit="2" topLeftCell="B3" activePane="bottomRight" state="frozen"/>
      <selection pane="topRight" activeCell="B1" sqref="B1"/>
      <selection pane="bottomLeft" activeCell="A4" sqref="A4"/>
      <selection pane="bottomRight" activeCell="B13" sqref="B13"/>
    </sheetView>
  </sheetViews>
  <sheetFormatPr defaultColWidth="0" defaultRowHeight="15" zeroHeight="1"/>
  <cols>
    <col min="1" max="1" width="1.7109375" style="8" customWidth="1"/>
    <col min="2" max="2" width="200.7109375" style="10" customWidth="1"/>
    <col min="3" max="3" width="1.7109375" style="9" customWidth="1"/>
    <col min="4" max="16384" width="9.140625" style="10" hidden="1"/>
  </cols>
  <sheetData>
    <row r="1" spans="2:13" s="8" customFormat="1" ht="5.0999999999999996" customHeight="1" thickBot="1">
      <c r="C1" s="9"/>
    </row>
    <row r="2" spans="2:13" ht="30" customHeight="1" thickTop="1" thickBot="1">
      <c r="B2" s="11" t="s">
        <v>0</v>
      </c>
      <c r="D2" s="5"/>
      <c r="E2" s="5"/>
      <c r="F2" s="5"/>
      <c r="G2" s="5"/>
      <c r="H2" s="5"/>
      <c r="I2" s="5"/>
      <c r="J2" s="5"/>
      <c r="K2" s="5"/>
      <c r="L2" s="5"/>
      <c r="M2" s="5"/>
    </row>
    <row r="3" spans="2:13" ht="30" customHeight="1" thickBot="1">
      <c r="B3" s="6" t="s">
        <v>1</v>
      </c>
    </row>
    <row r="4" spans="2:13" ht="30" customHeight="1">
      <c r="B4" s="7" t="s">
        <v>2</v>
      </c>
    </row>
    <row r="5" spans="2:13" ht="45" customHeight="1">
      <c r="B5" s="69" t="s">
        <v>393</v>
      </c>
    </row>
    <row r="6" spans="2:13" ht="30" customHeight="1">
      <c r="B6" s="69" t="s">
        <v>3</v>
      </c>
    </row>
    <row r="7" spans="2:13" ht="30" customHeight="1">
      <c r="B7" s="69" t="s">
        <v>4</v>
      </c>
    </row>
    <row r="8" spans="2:13" ht="45" customHeight="1">
      <c r="B8" s="69" t="s">
        <v>5</v>
      </c>
    </row>
    <row r="9" spans="2:13" ht="60" customHeight="1">
      <c r="B9" s="69" t="s">
        <v>6</v>
      </c>
    </row>
    <row r="10" spans="2:13" ht="30" customHeight="1">
      <c r="B10" s="69" t="s">
        <v>7</v>
      </c>
    </row>
    <row r="11" spans="2:13" ht="30" customHeight="1">
      <c r="B11" s="174" t="s">
        <v>8</v>
      </c>
    </row>
    <row r="12" spans="2:13" ht="51">
      <c r="B12" s="69" t="s">
        <v>9</v>
      </c>
    </row>
    <row r="13" spans="2:13" ht="26.25" thickBot="1">
      <c r="B13" s="69" t="s">
        <v>400</v>
      </c>
    </row>
    <row r="14" spans="2:13" ht="30" customHeight="1" thickBot="1">
      <c r="B14" s="12" t="s">
        <v>10</v>
      </c>
    </row>
    <row r="15" spans="2:13" s="8" customFormat="1" ht="75" customHeight="1">
      <c r="B15" s="7" t="s">
        <v>11</v>
      </c>
      <c r="C15" s="9"/>
    </row>
    <row r="16" spans="2:13" ht="150" customHeight="1" thickBot="1">
      <c r="B16" s="13" t="s">
        <v>12</v>
      </c>
    </row>
    <row r="17" spans="2:3" s="8" customFormat="1" ht="30" customHeight="1" thickBot="1">
      <c r="B17" s="6" t="s">
        <v>13</v>
      </c>
      <c r="C17" s="9"/>
    </row>
    <row r="18" spans="2:3" ht="153.75" thickBot="1">
      <c r="B18" s="68" t="s">
        <v>14</v>
      </c>
    </row>
    <row r="19" spans="2:3" s="8" customFormat="1" ht="5.0999999999999996" customHeight="1" thickTop="1">
      <c r="C19" s="9"/>
    </row>
  </sheetData>
  <printOptions horizontalCentered="1"/>
  <pageMargins left="1" right="1" top="1" bottom="1" header="0.5" footer="0.5"/>
  <pageSetup scale="57" fitToHeight="0" orientation="landscape" r:id="rId1"/>
  <headerFooter scaleWithDoc="0">
    <oddHeader>&amp;C&amp;"Arial,Bold"&amp;10DRAFT</oddHeader>
    <oddFooter>&amp;L&amp;"Arial,Regular"&amp;10&amp;A&amp;R&amp;"Arial,Regular"&amp;10Page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F7561-930B-4152-AAFF-13484412826E}">
  <dimension ref="A1:S17"/>
  <sheetViews>
    <sheetView workbookViewId="0">
      <selection sqref="A1:H1"/>
    </sheetView>
  </sheetViews>
  <sheetFormatPr defaultRowHeight="15"/>
  <cols>
    <col min="1" max="1" width="8" style="77" customWidth="1"/>
    <col min="2" max="2" width="16" style="77" customWidth="1"/>
    <col min="3" max="4" width="18.28515625" style="77" customWidth="1"/>
    <col min="5" max="6" width="17.42578125" style="77" customWidth="1"/>
    <col min="7" max="8" width="18.7109375" style="77" customWidth="1"/>
    <col min="9" max="16384" width="9.140625" style="77"/>
  </cols>
  <sheetData>
    <row r="1" spans="1:8" ht="31.5" customHeight="1">
      <c r="A1" s="245" t="s">
        <v>411</v>
      </c>
      <c r="B1" s="246"/>
      <c r="C1" s="246"/>
      <c r="D1" s="246"/>
      <c r="E1" s="246"/>
      <c r="F1" s="246"/>
      <c r="G1" s="246"/>
      <c r="H1" s="247"/>
    </row>
    <row r="2" spans="1:8" s="179" customFormat="1" ht="30" customHeight="1">
      <c r="A2" s="184" t="s">
        <v>404</v>
      </c>
      <c r="B2" s="195" t="s">
        <v>405</v>
      </c>
      <c r="C2" s="243" t="s">
        <v>407</v>
      </c>
      <c r="D2" s="243"/>
      <c r="E2" s="243" t="s">
        <v>408</v>
      </c>
      <c r="F2" s="243"/>
      <c r="G2" s="243" t="s">
        <v>409</v>
      </c>
      <c r="H2" s="244"/>
    </row>
    <row r="3" spans="1:8">
      <c r="A3" s="185"/>
      <c r="B3" s="186"/>
      <c r="C3" s="193" t="s">
        <v>406</v>
      </c>
      <c r="D3" s="194" t="s">
        <v>410</v>
      </c>
      <c r="E3" s="193" t="s">
        <v>406</v>
      </c>
      <c r="F3" s="194" t="s">
        <v>410</v>
      </c>
      <c r="G3" s="193" t="s">
        <v>406</v>
      </c>
      <c r="H3" s="194" t="s">
        <v>410</v>
      </c>
    </row>
    <row r="4" spans="1:8">
      <c r="A4" s="180">
        <v>1</v>
      </c>
      <c r="B4" s="182">
        <v>391541</v>
      </c>
      <c r="C4" s="187">
        <v>0.28349521506049175</v>
      </c>
      <c r="D4" s="188">
        <v>4.6852712871673479</v>
      </c>
      <c r="E4" s="187">
        <v>0.928891358</v>
      </c>
      <c r="F4" s="188">
        <v>4.5476143679999996</v>
      </c>
      <c r="G4" s="187">
        <v>1.1431772179999999</v>
      </c>
      <c r="H4" s="189">
        <v>7.5223583979999997</v>
      </c>
    </row>
    <row r="5" spans="1:8">
      <c r="A5" s="180">
        <v>2</v>
      </c>
      <c r="B5" s="182">
        <v>396428</v>
      </c>
      <c r="C5" s="187">
        <v>0.59279364727012218</v>
      </c>
      <c r="D5" s="188">
        <v>5.8498045405349526</v>
      </c>
      <c r="E5" s="187">
        <v>1.4575222670000001</v>
      </c>
      <c r="F5" s="188">
        <v>5.3794327610000003</v>
      </c>
      <c r="G5" s="187">
        <v>1.8229303610000001</v>
      </c>
      <c r="H5" s="189">
        <v>9.1245384949999995</v>
      </c>
    </row>
    <row r="6" spans="1:8">
      <c r="A6" s="180">
        <v>3</v>
      </c>
      <c r="B6" s="182">
        <v>400190</v>
      </c>
      <c r="C6" s="187">
        <v>0.942052525050601</v>
      </c>
      <c r="D6" s="188">
        <v>6.8545742620331094</v>
      </c>
      <c r="E6" s="187">
        <v>1.7835671340000001</v>
      </c>
      <c r="F6" s="188">
        <v>6.015801175</v>
      </c>
      <c r="G6" s="187">
        <v>2.871245198</v>
      </c>
      <c r="H6" s="189">
        <v>10.61729643</v>
      </c>
    </row>
    <row r="7" spans="1:8">
      <c r="A7" s="180">
        <v>4</v>
      </c>
      <c r="B7" s="182">
        <v>395998</v>
      </c>
      <c r="C7" s="187">
        <v>1.9293026732458245</v>
      </c>
      <c r="D7" s="188">
        <v>8.2436477804661159</v>
      </c>
      <c r="E7" s="187">
        <v>2.753552032</v>
      </c>
      <c r="F7" s="188">
        <v>6.822782761</v>
      </c>
      <c r="G7" s="187">
        <v>4.4246109499999999</v>
      </c>
      <c r="H7" s="189">
        <v>12.68720208</v>
      </c>
    </row>
    <row r="8" spans="1:8">
      <c r="A8" s="180">
        <v>5</v>
      </c>
      <c r="B8" s="182">
        <v>396133</v>
      </c>
      <c r="C8" s="187">
        <v>3.7159236922952643</v>
      </c>
      <c r="D8" s="188">
        <v>10.21492838651999</v>
      </c>
      <c r="E8" s="187">
        <v>4.8653752929999996</v>
      </c>
      <c r="F8" s="188">
        <v>8.1325007389999993</v>
      </c>
      <c r="G8" s="187">
        <v>10.31362616</v>
      </c>
      <c r="H8" s="189">
        <v>16.33697287</v>
      </c>
    </row>
    <row r="9" spans="1:8">
      <c r="A9" s="180">
        <v>6</v>
      </c>
      <c r="B9" s="182">
        <v>396120</v>
      </c>
      <c r="C9" s="187">
        <v>10.289811168332829</v>
      </c>
      <c r="D9" s="188">
        <v>13.791673233340473</v>
      </c>
      <c r="E9" s="187">
        <v>6.9242330560000003</v>
      </c>
      <c r="F9" s="188">
        <v>9.9679508469999991</v>
      </c>
      <c r="G9" s="187">
        <v>16.510380510000001</v>
      </c>
      <c r="H9" s="189">
        <v>21.04580099</v>
      </c>
    </row>
    <row r="10" spans="1:8">
      <c r="A10" s="180">
        <v>7</v>
      </c>
      <c r="B10" s="182">
        <v>395996</v>
      </c>
      <c r="C10" s="187">
        <v>17.346134809442518</v>
      </c>
      <c r="D10" s="188">
        <v>19.119315578776906</v>
      </c>
      <c r="E10" s="187">
        <v>11.089536900000001</v>
      </c>
      <c r="F10" s="188">
        <v>12.4757528</v>
      </c>
      <c r="G10" s="187">
        <v>27.266091289999999</v>
      </c>
      <c r="H10" s="189">
        <v>28.075960380000001</v>
      </c>
    </row>
    <row r="11" spans="1:8">
      <c r="A11" s="180">
        <v>8</v>
      </c>
      <c r="B11" s="182">
        <v>396056</v>
      </c>
      <c r="C11" s="187">
        <v>33.932070212293212</v>
      </c>
      <c r="D11" s="188">
        <v>29.431353792372327</v>
      </c>
      <c r="E11" s="187">
        <v>21.479719630000002</v>
      </c>
      <c r="F11" s="188">
        <v>17.032537789999999</v>
      </c>
      <c r="G11" s="187">
        <v>52.095247469999997</v>
      </c>
      <c r="H11" s="189">
        <v>43.207367679999997</v>
      </c>
    </row>
    <row r="12" spans="1:8">
      <c r="A12" s="180">
        <v>9</v>
      </c>
      <c r="B12" s="182">
        <v>396058</v>
      </c>
      <c r="C12" s="187">
        <v>90.570068020340457</v>
      </c>
      <c r="D12" s="188">
        <v>62.326919107117739</v>
      </c>
      <c r="E12" s="187">
        <v>46.259849969999998</v>
      </c>
      <c r="F12" s="188">
        <v>29.090760530000001</v>
      </c>
      <c r="G12" s="187">
        <v>123.6577465</v>
      </c>
      <c r="H12" s="189">
        <v>88.147932690000005</v>
      </c>
    </row>
    <row r="13" spans="1:8" ht="15.75" thickBot="1">
      <c r="A13" s="181">
        <v>10</v>
      </c>
      <c r="B13" s="183">
        <v>396057</v>
      </c>
      <c r="C13" s="190">
        <v>305.923137326193</v>
      </c>
      <c r="D13" s="191">
        <v>305.03446557662159</v>
      </c>
      <c r="E13" s="190">
        <v>120.3665129</v>
      </c>
      <c r="F13" s="191">
        <v>118.515247</v>
      </c>
      <c r="G13" s="190">
        <v>363.8078309</v>
      </c>
      <c r="H13" s="192">
        <v>367.18042830000002</v>
      </c>
    </row>
    <row r="17" spans="2:19">
      <c r="B17" s="77" t="s">
        <v>412</v>
      </c>
      <c r="H17" s="77" t="s">
        <v>413</v>
      </c>
      <c r="S17" s="77" t="s">
        <v>414</v>
      </c>
    </row>
  </sheetData>
  <mergeCells count="4">
    <mergeCell ref="C2:D2"/>
    <mergeCell ref="E2:F2"/>
    <mergeCell ref="G2:H2"/>
    <mergeCell ref="A1:H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7CE1-58B6-40F4-8EF2-9AE8506BEFA9}">
  <dimension ref="A1:K138"/>
  <sheetViews>
    <sheetView workbookViewId="0"/>
  </sheetViews>
  <sheetFormatPr defaultColWidth="0" defaultRowHeight="14.25" zeroHeight="1"/>
  <cols>
    <col min="1" max="1" width="1.7109375" style="107" customWidth="1"/>
    <col min="2" max="2" width="75.7109375" style="139" customWidth="1"/>
    <col min="3" max="8" width="20.7109375" style="139" customWidth="1"/>
    <col min="9" max="9" width="1.7109375" style="107" customWidth="1"/>
    <col min="10" max="11" width="0" style="139" hidden="1" customWidth="1"/>
    <col min="12" max="16384" width="8.7109375" style="139" hidden="1"/>
  </cols>
  <sheetData>
    <row r="1" spans="2:8" s="107" customFormat="1" ht="5.0999999999999996" customHeight="1"/>
    <row r="2" spans="2:8" ht="30" customHeight="1" thickBot="1">
      <c r="B2" s="253" t="s">
        <v>415</v>
      </c>
      <c r="C2" s="254"/>
      <c r="D2" s="254"/>
      <c r="E2" s="254"/>
      <c r="F2" s="254"/>
      <c r="G2" s="254"/>
      <c r="H2" s="254"/>
    </row>
    <row r="3" spans="2:8" ht="30" customHeight="1" thickTop="1" thickBot="1">
      <c r="B3" s="199"/>
      <c r="C3" s="214"/>
      <c r="D3" s="214"/>
      <c r="E3" s="214"/>
      <c r="F3" s="214"/>
      <c r="G3" s="214"/>
      <c r="H3" s="214"/>
    </row>
    <row r="4" spans="2:8" ht="30" customHeight="1" thickTop="1" thickBot="1">
      <c r="B4" s="248" t="s">
        <v>310</v>
      </c>
      <c r="C4" s="250" t="s">
        <v>416</v>
      </c>
      <c r="D4" s="251"/>
      <c r="E4" s="252"/>
      <c r="F4" s="251" t="s">
        <v>417</v>
      </c>
      <c r="G4" s="251"/>
      <c r="H4" s="251"/>
    </row>
    <row r="5" spans="2:8" ht="30" customHeight="1" thickBot="1">
      <c r="B5" s="249"/>
      <c r="C5" s="198" t="s">
        <v>311</v>
      </c>
      <c r="D5" s="198" t="s">
        <v>312</v>
      </c>
      <c r="E5" s="175" t="s">
        <v>313</v>
      </c>
      <c r="F5" s="198" t="s">
        <v>311</v>
      </c>
      <c r="G5" s="198" t="s">
        <v>312</v>
      </c>
      <c r="H5" s="175" t="s">
        <v>313</v>
      </c>
    </row>
    <row r="6" spans="2:8" ht="30" customHeight="1" thickBot="1">
      <c r="B6" s="170" t="s">
        <v>314</v>
      </c>
      <c r="C6" s="171">
        <v>-5.3055648987422872</v>
      </c>
      <c r="D6" s="172">
        <v>-5.0026281462819666</v>
      </c>
      <c r="E6" s="173">
        <v>-4.7561529873696431</v>
      </c>
      <c r="F6" s="171">
        <v>-5.4191878812280869</v>
      </c>
      <c r="G6" s="172">
        <v>-5.1074545372908497</v>
      </c>
      <c r="H6" s="173">
        <v>-4.8408141653930246</v>
      </c>
    </row>
    <row r="7" spans="2:8" ht="30" customHeight="1" thickBot="1">
      <c r="B7" s="170" t="s">
        <v>315</v>
      </c>
      <c r="C7" s="171">
        <v>-3.7887421250717299E-2</v>
      </c>
      <c r="D7" s="172">
        <v>-0.19419603187847803</v>
      </c>
      <c r="E7" s="173">
        <v>-0.12677037437889732</v>
      </c>
      <c r="F7" s="171">
        <v>1.7510916747985068E-2</v>
      </c>
      <c r="G7" s="172">
        <v>-0.24754539893066443</v>
      </c>
      <c r="H7" s="173">
        <v>-0.12423525014203715</v>
      </c>
    </row>
    <row r="8" spans="2:8" ht="30" customHeight="1" thickBot="1">
      <c r="B8" s="170" t="s">
        <v>316</v>
      </c>
      <c r="C8" s="171">
        <v>0.1039390539184859</v>
      </c>
      <c r="D8" s="172">
        <v>-0.16478778187451545</v>
      </c>
      <c r="E8" s="173">
        <v>1.808603695633999E-2</v>
      </c>
      <c r="F8" s="171">
        <v>0.28823714609130019</v>
      </c>
      <c r="G8" s="172">
        <v>4.1243228534150703E-2</v>
      </c>
      <c r="H8" s="173">
        <v>0.20219903445716572</v>
      </c>
    </row>
    <row r="9" spans="2:8" ht="30" customHeight="1" thickBot="1">
      <c r="B9" s="170" t="s">
        <v>317</v>
      </c>
      <c r="C9" s="171">
        <v>0.26962011077696474</v>
      </c>
      <c r="D9" s="172">
        <v>-9.8475540647968721E-2</v>
      </c>
      <c r="E9" s="173">
        <v>0.16502418802292479</v>
      </c>
      <c r="F9" s="171">
        <v>0.30798424143073416</v>
      </c>
      <c r="G9" s="172">
        <v>3.3775925993927966E-2</v>
      </c>
      <c r="H9" s="173">
        <v>0.24252914111612489</v>
      </c>
    </row>
    <row r="10" spans="2:8" ht="30" customHeight="1" thickBot="1">
      <c r="B10" s="170" t="s">
        <v>318</v>
      </c>
      <c r="C10" s="171">
        <v>0.30182709791423284</v>
      </c>
      <c r="D10" s="172">
        <v>-0.13899713503380692</v>
      </c>
      <c r="E10" s="173">
        <v>0.21894792812079741</v>
      </c>
      <c r="F10" s="171">
        <v>0.39661747505687728</v>
      </c>
      <c r="G10" s="172">
        <v>9.4332620645367939E-3</v>
      </c>
      <c r="H10" s="173">
        <v>0.2789602199649398</v>
      </c>
    </row>
    <row r="11" spans="2:8" ht="30" customHeight="1" thickBot="1">
      <c r="B11" s="170" t="s">
        <v>319</v>
      </c>
      <c r="C11" s="171">
        <v>0.32546019202887133</v>
      </c>
      <c r="D11" s="172">
        <v>-1.9027075221277317E-2</v>
      </c>
      <c r="E11" s="173">
        <v>0.27975653875476086</v>
      </c>
      <c r="F11" s="171">
        <v>0.38383721917884267</v>
      </c>
      <c r="G11" s="172">
        <v>6.2564107214497316E-2</v>
      </c>
      <c r="H11" s="173">
        <v>0.31394398131075502</v>
      </c>
    </row>
    <row r="12" spans="2:8" ht="30" customHeight="1" thickBot="1">
      <c r="B12" s="170" t="s">
        <v>320</v>
      </c>
      <c r="C12" s="171">
        <v>0.33117049216264038</v>
      </c>
      <c r="D12" s="172">
        <v>-3.91548991436868E-3</v>
      </c>
      <c r="E12" s="173">
        <v>0.3047829132881425</v>
      </c>
      <c r="F12" s="171">
        <v>0.42560033576914807</v>
      </c>
      <c r="G12" s="172">
        <v>-5.8585063065797201E-2</v>
      </c>
      <c r="H12" s="173">
        <v>0.29538665240286754</v>
      </c>
    </row>
    <row r="13" spans="2:8" ht="30" customHeight="1" thickBot="1">
      <c r="B13" s="170" t="s">
        <v>321</v>
      </c>
      <c r="C13" s="171">
        <v>0.44247733457711497</v>
      </c>
      <c r="D13" s="172">
        <v>0.1863110751760175</v>
      </c>
      <c r="E13" s="173">
        <v>0.44555748970226861</v>
      </c>
      <c r="F13" s="171">
        <v>0.51631615281027987</v>
      </c>
      <c r="G13" s="172">
        <v>0.11713968027666173</v>
      </c>
      <c r="H13" s="173">
        <v>0.4178876694771001</v>
      </c>
    </row>
    <row r="14" spans="2:8" ht="30" customHeight="1" thickBot="1">
      <c r="B14" s="170" t="s">
        <v>322</v>
      </c>
      <c r="C14" s="171">
        <v>0.49058631703074962</v>
      </c>
      <c r="D14" s="172">
        <v>0.2881520116416843</v>
      </c>
      <c r="E14" s="173">
        <v>0.48441738041432403</v>
      </c>
      <c r="F14" s="171">
        <v>0.56819754535058997</v>
      </c>
      <c r="G14" s="172">
        <v>0.20774208089864199</v>
      </c>
      <c r="H14" s="173">
        <v>0.50026830898542862</v>
      </c>
    </row>
    <row r="15" spans="2:8" ht="30" customHeight="1" thickBot="1">
      <c r="B15" s="170" t="s">
        <v>323</v>
      </c>
      <c r="C15" s="171">
        <v>0.60527080204490735</v>
      </c>
      <c r="D15" s="172">
        <v>0.45639616037837283</v>
      </c>
      <c r="E15" s="173">
        <v>0.67197494060888652</v>
      </c>
      <c r="F15" s="171">
        <v>0.67611148153493283</v>
      </c>
      <c r="G15" s="172">
        <v>0.48827207558909413</v>
      </c>
      <c r="H15" s="173">
        <v>0.70020385468122393</v>
      </c>
    </row>
    <row r="16" spans="2:8" ht="30" customHeight="1" thickBot="1">
      <c r="B16" s="170" t="s">
        <v>324</v>
      </c>
      <c r="C16" s="171">
        <v>0.79339977145790275</v>
      </c>
      <c r="D16" s="172">
        <v>0.89167528360675841</v>
      </c>
      <c r="E16" s="173">
        <v>0.9207441856888211</v>
      </c>
      <c r="F16" s="171">
        <v>0.80918722624753325</v>
      </c>
      <c r="G16" s="172">
        <v>0.7989763945057764</v>
      </c>
      <c r="H16" s="173">
        <v>0.87799920666064468</v>
      </c>
    </row>
    <row r="17" spans="2:8" ht="30" customHeight="1" thickBot="1">
      <c r="B17" s="170" t="s">
        <v>325</v>
      </c>
      <c r="C17" s="171" t="s">
        <v>326</v>
      </c>
      <c r="D17" s="172" t="s">
        <v>326</v>
      </c>
      <c r="E17" s="173" t="s">
        <v>326</v>
      </c>
      <c r="F17" s="171" t="s">
        <v>326</v>
      </c>
      <c r="G17" s="172" t="s">
        <v>326</v>
      </c>
      <c r="H17" s="173" t="s">
        <v>326</v>
      </c>
    </row>
    <row r="18" spans="2:8" ht="30" customHeight="1" thickBot="1">
      <c r="B18" s="170" t="s">
        <v>327</v>
      </c>
      <c r="C18" s="171">
        <v>0.25317437413794092</v>
      </c>
      <c r="D18" s="172">
        <v>4.385135567843404E-2</v>
      </c>
      <c r="E18" s="173">
        <v>0.19784691654450703</v>
      </c>
      <c r="F18" s="171">
        <v>0.29479648880984144</v>
      </c>
      <c r="G18" s="172">
        <v>1.3717363228202756E-3</v>
      </c>
      <c r="H18" s="173">
        <v>0.227734483686031</v>
      </c>
    </row>
    <row r="19" spans="2:8" ht="30" customHeight="1" thickBot="1">
      <c r="B19" s="170" t="s">
        <v>328</v>
      </c>
      <c r="C19" s="171">
        <v>0.27432407423946686</v>
      </c>
      <c r="D19" s="172">
        <v>-1.4773693776041288E-2</v>
      </c>
      <c r="E19" s="173">
        <v>0.22118500048489989</v>
      </c>
      <c r="F19" s="171">
        <v>0.45610101795132874</v>
      </c>
      <c r="G19" s="172">
        <v>4.2322485506347006E-2</v>
      </c>
      <c r="H19" s="173">
        <v>0.36360302959781982</v>
      </c>
    </row>
    <row r="20" spans="2:8" ht="30" customHeight="1" thickBot="1">
      <c r="B20" s="170" t="s">
        <v>329</v>
      </c>
      <c r="C20" s="171">
        <v>0.33577897079569846</v>
      </c>
      <c r="D20" s="172">
        <v>1.2736391280053305E-2</v>
      </c>
      <c r="E20" s="173">
        <v>0.33027349493187541</v>
      </c>
      <c r="F20" s="171">
        <v>0.43889159755824486</v>
      </c>
      <c r="G20" s="172">
        <v>-4.3783056725969537E-3</v>
      </c>
      <c r="H20" s="173">
        <v>0.32999352311403318</v>
      </c>
    </row>
    <row r="21" spans="2:8" ht="30" customHeight="1" thickBot="1">
      <c r="B21" s="170" t="s">
        <v>330</v>
      </c>
      <c r="C21" s="171">
        <v>0.16943247070509343</v>
      </c>
      <c r="D21" s="172">
        <v>4.5414242644421079E-2</v>
      </c>
      <c r="E21" s="173">
        <v>0.20766980790359499</v>
      </c>
      <c r="F21" s="171">
        <v>0.44507208157334144</v>
      </c>
      <c r="G21" s="172">
        <v>-2.6512095972762505E-2</v>
      </c>
      <c r="H21" s="173">
        <v>0.33628325196678077</v>
      </c>
    </row>
    <row r="22" spans="2:8" ht="30" customHeight="1" thickBot="1">
      <c r="B22" s="170" t="s">
        <v>331</v>
      </c>
      <c r="C22" s="171">
        <v>0.15381238512815765</v>
      </c>
      <c r="D22" s="172">
        <v>4.5397980910930613E-2</v>
      </c>
      <c r="E22" s="173">
        <v>0.13509190679118022</v>
      </c>
      <c r="F22" s="171">
        <v>0.31838218462191142</v>
      </c>
      <c r="G22" s="172">
        <v>0.19224261145886318</v>
      </c>
      <c r="H22" s="173">
        <v>0.28987062159956994</v>
      </c>
    </row>
    <row r="23" spans="2:8" ht="30" customHeight="1" thickBot="1">
      <c r="B23" s="170" t="s">
        <v>332</v>
      </c>
      <c r="C23" s="171">
        <v>0.32128323820676863</v>
      </c>
      <c r="D23" s="172">
        <v>0.14400785640775079</v>
      </c>
      <c r="E23" s="173">
        <v>0.34913864435944864</v>
      </c>
      <c r="F23" s="171">
        <v>0.47179215960280574</v>
      </c>
      <c r="G23" s="172">
        <v>0.21322348098812804</v>
      </c>
      <c r="H23" s="173">
        <v>0.43014834558837411</v>
      </c>
    </row>
    <row r="24" spans="2:8" ht="30" customHeight="1" thickBot="1">
      <c r="B24" s="170" t="s">
        <v>333</v>
      </c>
      <c r="C24" s="171">
        <v>0.3440542897680563</v>
      </c>
      <c r="D24" s="172">
        <v>0.20934793917849956</v>
      </c>
      <c r="E24" s="173">
        <v>0.37632554801545465</v>
      </c>
      <c r="F24" s="171">
        <v>0.58494272564682437</v>
      </c>
      <c r="G24" s="172">
        <v>0.32487271435153203</v>
      </c>
      <c r="H24" s="173">
        <v>0.60191449230763205</v>
      </c>
    </row>
    <row r="25" spans="2:8" ht="30" customHeight="1" thickBot="1">
      <c r="B25" s="170" t="s">
        <v>334</v>
      </c>
      <c r="C25" s="171">
        <v>0.44758444703957301</v>
      </c>
      <c r="D25" s="172">
        <v>0.3934933826500735</v>
      </c>
      <c r="E25" s="173">
        <v>0.5285418568927186</v>
      </c>
      <c r="F25" s="171">
        <v>0.59831346803155316</v>
      </c>
      <c r="G25" s="172">
        <v>0.69111456855978104</v>
      </c>
      <c r="H25" s="173">
        <v>0.71465888791978416</v>
      </c>
    </row>
    <row r="26" spans="2:8" ht="30" customHeight="1" thickBot="1">
      <c r="B26" s="170" t="s">
        <v>335</v>
      </c>
      <c r="C26" s="171">
        <v>0.57421012543048755</v>
      </c>
      <c r="D26" s="172">
        <v>0.63505612145848733</v>
      </c>
      <c r="E26" s="173">
        <v>0.66481252314075201</v>
      </c>
      <c r="F26" s="171">
        <v>0.57288601938622419</v>
      </c>
      <c r="G26" s="172">
        <v>0.60569957854249878</v>
      </c>
      <c r="H26" s="173">
        <v>0.64329626631871162</v>
      </c>
    </row>
    <row r="27" spans="2:8" ht="30" customHeight="1" thickBot="1">
      <c r="B27" s="170" t="s">
        <v>336</v>
      </c>
      <c r="C27" s="171" t="s">
        <v>326</v>
      </c>
      <c r="D27" s="172" t="s">
        <v>326</v>
      </c>
      <c r="E27" s="173" t="s">
        <v>326</v>
      </c>
      <c r="F27" s="171" t="s">
        <v>326</v>
      </c>
      <c r="G27" s="172" t="s">
        <v>326</v>
      </c>
      <c r="H27" s="173" t="s">
        <v>326</v>
      </c>
    </row>
    <row r="28" spans="2:8" ht="30" customHeight="1" thickBot="1">
      <c r="B28" s="170" t="s">
        <v>337</v>
      </c>
      <c r="C28" s="171">
        <v>-0.1363679515824095</v>
      </c>
      <c r="D28" s="172">
        <v>-0.12296352294692806</v>
      </c>
      <c r="E28" s="173">
        <v>-0.12954920045976079</v>
      </c>
      <c r="F28" s="171">
        <v>-0.13418134920989996</v>
      </c>
      <c r="G28" s="172">
        <v>-5.7245248865077168E-2</v>
      </c>
      <c r="H28" s="173">
        <v>-0.11129301640206701</v>
      </c>
    </row>
    <row r="29" spans="2:8" ht="30" customHeight="1" thickBot="1">
      <c r="B29" s="170" t="s">
        <v>338</v>
      </c>
      <c r="C29" s="171" t="s">
        <v>326</v>
      </c>
      <c r="D29" s="172" t="s">
        <v>326</v>
      </c>
      <c r="E29" s="173" t="s">
        <v>326</v>
      </c>
      <c r="F29" s="171" t="s">
        <v>326</v>
      </c>
      <c r="G29" s="172" t="s">
        <v>326</v>
      </c>
      <c r="H29" s="173" t="s">
        <v>326</v>
      </c>
    </row>
    <row r="30" spans="2:8" ht="15" thickBot="1">
      <c r="B30" s="170" t="s">
        <v>339</v>
      </c>
      <c r="C30" s="171">
        <v>0.34200579541016729</v>
      </c>
      <c r="D30" s="172">
        <v>-0.13439425610260838</v>
      </c>
      <c r="E30" s="173">
        <v>0.2066806816082549</v>
      </c>
      <c r="F30" s="171">
        <v>0.34828169885974269</v>
      </c>
      <c r="G30" s="172">
        <v>-0.13982397073370451</v>
      </c>
      <c r="H30" s="173">
        <v>0.21710944431778284</v>
      </c>
    </row>
    <row r="31" spans="2:8" ht="15" thickBot="1">
      <c r="B31" s="170" t="s">
        <v>340</v>
      </c>
      <c r="C31" s="171">
        <v>0.29961673020004537</v>
      </c>
      <c r="D31" s="172">
        <v>-0.21717198774389543</v>
      </c>
      <c r="E31" s="173">
        <v>0.13527094547677615</v>
      </c>
      <c r="F31" s="171">
        <v>0.37802814485786085</v>
      </c>
      <c r="G31" s="172">
        <v>-0.15333158996746296</v>
      </c>
      <c r="H31" s="173">
        <v>0.22596539327681409</v>
      </c>
    </row>
    <row r="32" spans="2:8" ht="31.5" customHeight="1" thickBot="1">
      <c r="B32" s="170" t="s">
        <v>341</v>
      </c>
      <c r="C32" s="171">
        <v>5.387933473251038E-2</v>
      </c>
      <c r="D32" s="172">
        <v>-0.4314425299179982</v>
      </c>
      <c r="E32" s="173">
        <v>-6.1388439288318282E-2</v>
      </c>
      <c r="F32" s="171">
        <v>0.18133299959348873</v>
      </c>
      <c r="G32" s="172">
        <v>-0.48946680205557513</v>
      </c>
      <c r="H32" s="173">
        <v>-1.2274025899225922E-2</v>
      </c>
    </row>
    <row r="33" spans="2:8" ht="15" thickBot="1">
      <c r="B33" s="170" t="s">
        <v>342</v>
      </c>
      <c r="C33" s="171">
        <v>0.21032598070008968</v>
      </c>
      <c r="D33" s="172">
        <v>0.11546696575311122</v>
      </c>
      <c r="E33" s="173">
        <v>0.24319652751538526</v>
      </c>
      <c r="F33" s="171">
        <v>0.22910678630849987</v>
      </c>
      <c r="G33" s="172">
        <v>-0.18441983669299816</v>
      </c>
      <c r="H33" s="173">
        <v>8.6045296020737544E-2</v>
      </c>
    </row>
    <row r="34" spans="2:8" ht="15" thickBot="1">
      <c r="B34" s="170" t="s">
        <v>343</v>
      </c>
      <c r="C34" s="171">
        <v>0.14798403961719492</v>
      </c>
      <c r="D34" s="172">
        <v>-7.7198088815600627E-2</v>
      </c>
      <c r="E34" s="173">
        <v>6.9895884460476329E-2</v>
      </c>
      <c r="F34" s="171">
        <v>0.21763137475062019</v>
      </c>
      <c r="G34" s="172">
        <v>-4.4119770286854924E-2</v>
      </c>
      <c r="H34" s="173">
        <v>0.12647004225717823</v>
      </c>
    </row>
    <row r="35" spans="2:8" ht="15" thickBot="1">
      <c r="B35" s="170" t="s">
        <v>344</v>
      </c>
      <c r="C35" s="171" t="s">
        <v>326</v>
      </c>
      <c r="D35" s="172" t="s">
        <v>326</v>
      </c>
      <c r="E35" s="173" t="s">
        <v>326</v>
      </c>
      <c r="F35" s="171" t="s">
        <v>326</v>
      </c>
      <c r="G35" s="172" t="s">
        <v>326</v>
      </c>
      <c r="H35" s="173" t="s">
        <v>326</v>
      </c>
    </row>
    <row r="36" spans="2:8" ht="15" thickBot="1">
      <c r="B36" s="170" t="s">
        <v>345</v>
      </c>
      <c r="C36" s="171">
        <v>-0.16340993207255433</v>
      </c>
      <c r="D36" s="172">
        <v>0.14330688749717616</v>
      </c>
      <c r="E36" s="173">
        <v>-8.9069427494212844E-2</v>
      </c>
      <c r="F36" s="171">
        <v>-0.15488172014015358</v>
      </c>
      <c r="G36" s="172">
        <v>0.13054355905316622</v>
      </c>
      <c r="H36" s="173">
        <v>-7.748055304636968E-2</v>
      </c>
    </row>
    <row r="37" spans="2:8" ht="15" thickBot="1">
      <c r="B37" s="170" t="s">
        <v>346</v>
      </c>
      <c r="C37" s="171" t="s">
        <v>326</v>
      </c>
      <c r="D37" s="172" t="s">
        <v>326</v>
      </c>
      <c r="E37" s="173" t="s">
        <v>326</v>
      </c>
      <c r="F37" s="171" t="s">
        <v>326</v>
      </c>
      <c r="G37" s="172" t="s">
        <v>326</v>
      </c>
      <c r="H37" s="173" t="s">
        <v>326</v>
      </c>
    </row>
    <row r="38" spans="2:8" ht="15" thickBot="1">
      <c r="B38" s="170" t="s">
        <v>347</v>
      </c>
      <c r="C38" s="171">
        <v>0.18496920411660339</v>
      </c>
      <c r="D38" s="172">
        <v>0.25206458214894678</v>
      </c>
      <c r="E38" s="173"/>
      <c r="F38" s="171">
        <v>0.11725136373476135</v>
      </c>
      <c r="G38" s="172">
        <v>0.21743308483345891</v>
      </c>
      <c r="H38" s="173"/>
    </row>
    <row r="39" spans="2:8" ht="15" thickBot="1">
      <c r="B39" s="170" t="s">
        <v>348</v>
      </c>
      <c r="C39" s="171" t="s">
        <v>326</v>
      </c>
      <c r="D39" s="172" t="s">
        <v>326</v>
      </c>
      <c r="E39" s="173" t="s">
        <v>326</v>
      </c>
      <c r="F39" s="171" t="s">
        <v>326</v>
      </c>
      <c r="G39" s="172" t="s">
        <v>326</v>
      </c>
      <c r="H39" s="173" t="s">
        <v>326</v>
      </c>
    </row>
    <row r="40" spans="2:8" ht="15" thickBot="1">
      <c r="B40" s="170" t="s">
        <v>349</v>
      </c>
      <c r="C40" s="171">
        <v>0.20920719427061318</v>
      </c>
      <c r="D40" s="172">
        <v>0.17322901072525868</v>
      </c>
      <c r="E40" s="173">
        <v>0.17354831253013775</v>
      </c>
      <c r="F40" s="171">
        <v>0.10643919735041005</v>
      </c>
      <c r="G40" s="172">
        <v>0.15573716172359683</v>
      </c>
      <c r="H40" s="173">
        <v>9.0751439040028817E-2</v>
      </c>
    </row>
    <row r="41" spans="2:8" ht="15" thickBot="1">
      <c r="B41" s="170" t="s">
        <v>350</v>
      </c>
      <c r="C41" s="171" t="s">
        <v>326</v>
      </c>
      <c r="D41" s="172" t="s">
        <v>326</v>
      </c>
      <c r="E41" s="173" t="s">
        <v>326</v>
      </c>
      <c r="F41" s="171" t="s">
        <v>326</v>
      </c>
      <c r="G41" s="172" t="s">
        <v>326</v>
      </c>
      <c r="H41" s="173" t="s">
        <v>326</v>
      </c>
    </row>
    <row r="42" spans="2:8" ht="15" thickBot="1">
      <c r="B42" s="170" t="s">
        <v>351</v>
      </c>
      <c r="C42" s="171">
        <v>0.64325715805930539</v>
      </c>
      <c r="D42" s="172">
        <v>0.54785283876015389</v>
      </c>
      <c r="E42" s="173">
        <v>0.65656480558426811</v>
      </c>
      <c r="F42" s="171">
        <v>0.6654675249992561</v>
      </c>
      <c r="G42" s="172">
        <v>0.68829875279463515</v>
      </c>
      <c r="H42" s="173">
        <v>0.70870585619807414</v>
      </c>
    </row>
    <row r="43" spans="2:8" ht="15" thickBot="1">
      <c r="B43" s="170" t="s">
        <v>352</v>
      </c>
      <c r="C43" s="171" t="s">
        <v>326</v>
      </c>
      <c r="D43" s="172" t="s">
        <v>326</v>
      </c>
      <c r="E43" s="173" t="s">
        <v>326</v>
      </c>
      <c r="F43" s="171" t="s">
        <v>326</v>
      </c>
      <c r="G43" s="172" t="s">
        <v>326</v>
      </c>
      <c r="H43" s="173" t="s">
        <v>326</v>
      </c>
    </row>
    <row r="44" spans="2:8" ht="15" thickBot="1">
      <c r="B44" s="170" t="s">
        <v>353</v>
      </c>
      <c r="C44" s="171">
        <v>0.67231260864358255</v>
      </c>
      <c r="D44" s="172">
        <v>0.55501855725825655</v>
      </c>
      <c r="E44" s="173">
        <v>0.67670814687168668</v>
      </c>
      <c r="F44" s="171">
        <v>0.65430351977102374</v>
      </c>
      <c r="G44" s="172">
        <v>0.51313381668033653</v>
      </c>
      <c r="H44" s="173">
        <v>0.65139610895604616</v>
      </c>
    </row>
    <row r="45" spans="2:8" ht="15" thickBot="1">
      <c r="B45" s="170" t="s">
        <v>354</v>
      </c>
      <c r="C45" s="177" t="s">
        <v>402</v>
      </c>
      <c r="D45" s="172">
        <v>0.28626020490117826</v>
      </c>
      <c r="E45" s="178" t="s">
        <v>402</v>
      </c>
      <c r="F45" s="177" t="s">
        <v>402</v>
      </c>
      <c r="G45" s="172">
        <v>0.34840967898625974</v>
      </c>
      <c r="H45" s="178" t="s">
        <v>402</v>
      </c>
    </row>
    <row r="46" spans="2:8" ht="15" thickBot="1">
      <c r="B46" s="170" t="s">
        <v>401</v>
      </c>
      <c r="C46" s="177" t="s">
        <v>402</v>
      </c>
      <c r="D46" s="172">
        <v>0.11205035235548942</v>
      </c>
      <c r="E46" s="178" t="s">
        <v>402</v>
      </c>
      <c r="F46" s="177" t="s">
        <v>402</v>
      </c>
      <c r="G46" s="172">
        <v>9.0140150667608387E-2</v>
      </c>
      <c r="H46" s="178" t="s">
        <v>402</v>
      </c>
    </row>
    <row r="47" spans="2:8" ht="30" customHeight="1" thickBot="1">
      <c r="B47" s="170" t="s">
        <v>355</v>
      </c>
      <c r="C47" s="171">
        <v>0.91333246776988886</v>
      </c>
      <c r="D47" s="172">
        <v>0.43629714251966883</v>
      </c>
      <c r="E47" s="173">
        <v>0.73132988289080736</v>
      </c>
      <c r="F47" s="171">
        <v>0.92655589956215034</v>
      </c>
      <c r="G47" s="172">
        <v>0.37945773414486461</v>
      </c>
      <c r="H47" s="173">
        <v>0.74485827070506838</v>
      </c>
    </row>
    <row r="48" spans="2:8" ht="30" customHeight="1" thickBot="1">
      <c r="B48" s="170" t="s">
        <v>356</v>
      </c>
      <c r="C48" s="171">
        <v>0.28162555496432956</v>
      </c>
      <c r="D48" s="172">
        <v>0.75360100399166108</v>
      </c>
      <c r="E48" s="173">
        <v>0.51549944930597791</v>
      </c>
      <c r="F48" s="171">
        <v>0.31446031497331656</v>
      </c>
      <c r="G48" s="172">
        <v>0.71671207755364641</v>
      </c>
      <c r="H48" s="173">
        <v>0.49756691524278984</v>
      </c>
    </row>
    <row r="49" spans="2:8" ht="30" customHeight="1" thickBot="1">
      <c r="B49" s="170" t="s">
        <v>357</v>
      </c>
      <c r="C49" s="171">
        <v>0.30962196967964439</v>
      </c>
      <c r="D49" s="172">
        <v>0.47227920585691269</v>
      </c>
      <c r="E49" s="173">
        <v>0.43605258128548058</v>
      </c>
      <c r="F49" s="171">
        <v>0.34467516592890118</v>
      </c>
      <c r="G49" s="172">
        <v>0.59035086618832655</v>
      </c>
      <c r="H49" s="173">
        <v>0.48998801723760688</v>
      </c>
    </row>
    <row r="50" spans="2:8" ht="30" customHeight="1" thickBot="1">
      <c r="B50" s="170" t="s">
        <v>358</v>
      </c>
      <c r="C50" s="171">
        <v>0.28624187690773062</v>
      </c>
      <c r="D50" s="176" t="s">
        <v>402</v>
      </c>
      <c r="E50" s="173">
        <v>0.21492672933527895</v>
      </c>
      <c r="F50" s="171">
        <v>0.22779516776414269</v>
      </c>
      <c r="G50" s="176" t="s">
        <v>402</v>
      </c>
      <c r="H50" s="173">
        <v>0.1566758443100057</v>
      </c>
    </row>
    <row r="51" spans="2:8" ht="30" customHeight="1" thickBot="1">
      <c r="B51" s="170" t="s">
        <v>359</v>
      </c>
      <c r="C51" s="171">
        <v>2.6565279639495419E-2</v>
      </c>
      <c r="D51" s="172">
        <v>0.12071910422829002</v>
      </c>
      <c r="E51" s="173">
        <v>7.7185498304658151E-2</v>
      </c>
      <c r="F51" s="171">
        <v>7.631151745107357E-3</v>
      </c>
      <c r="G51" s="172">
        <v>6.976471868848319E-2</v>
      </c>
      <c r="H51" s="173">
        <v>2.6871498345234578E-2</v>
      </c>
    </row>
    <row r="52" spans="2:8" ht="30" customHeight="1" thickBot="1">
      <c r="B52" s="170" t="s">
        <v>360</v>
      </c>
      <c r="C52" s="171">
        <v>-6.9069206515817536E-2</v>
      </c>
      <c r="D52" s="172">
        <v>0.1049424300491873</v>
      </c>
      <c r="E52" s="173">
        <v>1.3031642075963055E-2</v>
      </c>
      <c r="F52" s="171">
        <v>-0.10157626778148732</v>
      </c>
      <c r="G52" s="172">
        <v>6.311499165120954E-2</v>
      </c>
      <c r="H52" s="173">
        <v>-2.103502045460846E-2</v>
      </c>
    </row>
    <row r="53" spans="2:8" ht="30" customHeight="1" thickBot="1">
      <c r="B53" s="170" t="s">
        <v>361</v>
      </c>
      <c r="C53" s="171">
        <v>6.323960190794016E-2</v>
      </c>
      <c r="D53" s="172">
        <v>0.12619988325737985</v>
      </c>
      <c r="E53" s="173">
        <v>0.12869043118119056</v>
      </c>
      <c r="F53" s="171">
        <v>8.8002592456829565E-2</v>
      </c>
      <c r="G53" s="172">
        <v>0.12279627746690941</v>
      </c>
      <c r="H53" s="173">
        <v>0.16507744576479616</v>
      </c>
    </row>
    <row r="54" spans="2:8" ht="30" customHeight="1" thickBot="1">
      <c r="B54" s="170" t="s">
        <v>403</v>
      </c>
      <c r="C54" s="196">
        <v>0.18380653236691671</v>
      </c>
      <c r="D54" s="197">
        <v>0.44847270523848443</v>
      </c>
      <c r="E54" s="173">
        <v>0.39757277710040106</v>
      </c>
      <c r="F54" s="196">
        <v>0.25677501078001769</v>
      </c>
      <c r="G54" s="197">
        <v>0.61782629885124074</v>
      </c>
      <c r="H54" s="173">
        <v>0.48893855653142032</v>
      </c>
    </row>
    <row r="55" spans="2:8" ht="30" customHeight="1" thickBot="1">
      <c r="B55" s="170" t="s">
        <v>362</v>
      </c>
      <c r="C55" s="171">
        <v>0.91364730192666432</v>
      </c>
      <c r="D55" s="172">
        <v>0.2860021600031617</v>
      </c>
      <c r="E55" s="173">
        <v>0.82874488897691911</v>
      </c>
      <c r="F55" s="171">
        <v>0.89915588355656872</v>
      </c>
      <c r="G55" s="172">
        <v>0.29187162382279985</v>
      </c>
      <c r="H55" s="173">
        <v>0.79708003008071393</v>
      </c>
    </row>
    <row r="56" spans="2:8" ht="30" customHeight="1" thickBot="1">
      <c r="B56" s="170" t="s">
        <v>363</v>
      </c>
      <c r="C56" s="171">
        <v>0.84479347524101667</v>
      </c>
      <c r="D56" s="172">
        <v>0.68684787490562382</v>
      </c>
      <c r="E56" s="173">
        <v>0.91675667705595765</v>
      </c>
      <c r="F56" s="171">
        <v>0.97953006127089737</v>
      </c>
      <c r="G56" s="172">
        <v>0.6984083612577362</v>
      </c>
      <c r="H56" s="173">
        <v>1.0429520187781738</v>
      </c>
    </row>
    <row r="57" spans="2:8" ht="30" customHeight="1" thickBot="1">
      <c r="B57" s="170" t="s">
        <v>364</v>
      </c>
      <c r="C57" s="171">
        <v>0.94601374163478702</v>
      </c>
      <c r="D57" s="172">
        <v>0.38705339571513131</v>
      </c>
      <c r="E57" s="173">
        <v>0.79873802713080577</v>
      </c>
      <c r="F57" s="171">
        <v>0.9186059004297612</v>
      </c>
      <c r="G57" s="172">
        <v>0.35028035112173728</v>
      </c>
      <c r="H57" s="173">
        <v>0.76649767010036984</v>
      </c>
    </row>
    <row r="58" spans="2:8" ht="30" customHeight="1" thickBot="1">
      <c r="B58" s="170" t="s">
        <v>365</v>
      </c>
      <c r="C58" s="171">
        <v>0.25611527291883113</v>
      </c>
      <c r="D58" s="172">
        <v>0.12231206011982648</v>
      </c>
      <c r="E58" s="173">
        <v>0.23362481896570375</v>
      </c>
      <c r="F58" s="171">
        <v>0.27092358831021873</v>
      </c>
      <c r="G58" s="172">
        <v>0.10941445099526148</v>
      </c>
      <c r="H58" s="173">
        <v>0.24867821165294002</v>
      </c>
    </row>
    <row r="59" spans="2:8" ht="30" customHeight="1" thickBot="1">
      <c r="B59" s="170" t="s">
        <v>366</v>
      </c>
      <c r="C59" s="171">
        <v>0.17162561287313843</v>
      </c>
      <c r="D59" s="172">
        <v>0.17391374555165648</v>
      </c>
      <c r="E59" s="173">
        <v>0.22508348891671981</v>
      </c>
      <c r="F59" s="171">
        <v>0.12723721100008273</v>
      </c>
      <c r="G59" s="172">
        <v>9.1792525849819659E-2</v>
      </c>
      <c r="H59" s="173">
        <v>0.17562115669342926</v>
      </c>
    </row>
    <row r="60" spans="2:8" ht="30" customHeight="1" thickBot="1">
      <c r="B60" s="170" t="s">
        <v>367</v>
      </c>
      <c r="C60" s="171">
        <v>0.1171641765376332</v>
      </c>
      <c r="D60" s="172">
        <v>4.1332221588367968E-2</v>
      </c>
      <c r="E60" s="173">
        <v>0.10816504418960127</v>
      </c>
      <c r="F60" s="171">
        <v>0.12150064690788458</v>
      </c>
      <c r="G60" s="172">
        <v>-2.6429790860217722E-2</v>
      </c>
      <c r="H60" s="173">
        <v>0.10097452965102774</v>
      </c>
    </row>
    <row r="61" spans="2:8" ht="30" customHeight="1" thickBot="1">
      <c r="B61" s="170" t="s">
        <v>368</v>
      </c>
      <c r="C61" s="171">
        <v>0.54589145889982438</v>
      </c>
      <c r="D61" s="172">
        <v>0.22898937588754081</v>
      </c>
      <c r="E61" s="173">
        <v>0.49984329096421709</v>
      </c>
      <c r="F61" s="171">
        <v>0.55344321927766715</v>
      </c>
      <c r="G61" s="172">
        <v>0.33309719993175946</v>
      </c>
      <c r="H61" s="173">
        <v>0.5174060604233166</v>
      </c>
    </row>
    <row r="62" spans="2:8" ht="30" customHeight="1" thickBot="1">
      <c r="B62" s="170" t="s">
        <v>369</v>
      </c>
      <c r="C62" s="171">
        <v>0.7803977749419071</v>
      </c>
      <c r="D62" s="172">
        <v>0.63640874295305727</v>
      </c>
      <c r="E62" s="173">
        <v>0.80370127345168185</v>
      </c>
      <c r="F62" s="171">
        <v>0.76927116546694585</v>
      </c>
      <c r="G62" s="172">
        <v>0.65214065432627188</v>
      </c>
      <c r="H62" s="173">
        <v>0.79395792705913015</v>
      </c>
    </row>
    <row r="63" spans="2:8" ht="30" customHeight="1" thickBot="1">
      <c r="B63" s="170" t="s">
        <v>370</v>
      </c>
      <c r="C63" s="171">
        <v>0.37733472988291522</v>
      </c>
      <c r="D63" s="176" t="s">
        <v>418</v>
      </c>
      <c r="E63" s="173">
        <v>0.23091783701175045</v>
      </c>
      <c r="F63" s="171">
        <v>0.3268480303692895</v>
      </c>
      <c r="G63" s="176" t="s">
        <v>418</v>
      </c>
      <c r="H63" s="173">
        <v>0.20234269093369814</v>
      </c>
    </row>
    <row r="64" spans="2:8" ht="30" customHeight="1" thickBot="1">
      <c r="B64" s="170" t="s">
        <v>371</v>
      </c>
      <c r="C64" s="171">
        <v>0.84964457523208237</v>
      </c>
      <c r="D64" s="172">
        <v>0.7145934488500495</v>
      </c>
      <c r="E64" s="173">
        <v>1.002859561073012</v>
      </c>
      <c r="F64" s="171">
        <v>0.83764301983003675</v>
      </c>
      <c r="G64" s="172">
        <v>0.81399989572827125</v>
      </c>
      <c r="H64" s="173">
        <v>1.0275312950950766</v>
      </c>
    </row>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sheetData>
  <mergeCells count="6">
    <mergeCell ref="B2:H2"/>
    <mergeCell ref="C3:E3"/>
    <mergeCell ref="B4:B5"/>
    <mergeCell ref="C4:E4"/>
    <mergeCell ref="F3:H3"/>
    <mergeCell ref="F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677A5-7BEE-4169-8BF9-1C7DDCF7144D}">
  <sheetPr>
    <pageSetUpPr fitToPage="1"/>
  </sheetPr>
  <dimension ref="A1:F15"/>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3" sqref="B3:E3"/>
    </sheetView>
  </sheetViews>
  <sheetFormatPr defaultColWidth="0" defaultRowHeight="12.75" zeroHeight="1"/>
  <cols>
    <col min="1" max="1" width="1.7109375" style="8" customWidth="1"/>
    <col min="2" max="2" width="75.7109375" style="8" customWidth="1"/>
    <col min="3" max="5" width="25.7109375" style="8" customWidth="1"/>
    <col min="6" max="6" width="1.7109375" style="8" customWidth="1"/>
    <col min="7" max="16384" width="9.140625" style="8" hidden="1"/>
  </cols>
  <sheetData>
    <row r="1" spans="2:5" ht="5.0999999999999996" customHeight="1" thickBot="1"/>
    <row r="2" spans="2:5" ht="30" customHeight="1" thickTop="1" thickBot="1">
      <c r="B2" s="200" t="s">
        <v>15</v>
      </c>
      <c r="C2" s="201"/>
      <c r="D2" s="201"/>
      <c r="E2" s="202"/>
    </row>
    <row r="3" spans="2:5" ht="30" customHeight="1" thickBot="1">
      <c r="B3" s="203" t="s">
        <v>16</v>
      </c>
      <c r="C3" s="204"/>
      <c r="D3" s="204"/>
      <c r="E3" s="205"/>
    </row>
    <row r="4" spans="2:5" ht="30" customHeight="1" thickBot="1">
      <c r="B4" s="70"/>
      <c r="C4" s="71" t="s">
        <v>17</v>
      </c>
      <c r="D4" s="71" t="s">
        <v>18</v>
      </c>
      <c r="E4" s="72" t="s">
        <v>19</v>
      </c>
    </row>
    <row r="5" spans="2:5" ht="30" customHeight="1">
      <c r="B5" s="61" t="s">
        <v>20</v>
      </c>
      <c r="C5" s="58">
        <v>7692761</v>
      </c>
      <c r="D5" s="21" t="s">
        <v>21</v>
      </c>
      <c r="E5" s="22" t="s">
        <v>21</v>
      </c>
    </row>
    <row r="6" spans="2:5" ht="30" customHeight="1">
      <c r="B6" s="64" t="s">
        <v>22</v>
      </c>
      <c r="C6" s="67">
        <f>C5-30348</f>
        <v>7662413</v>
      </c>
      <c r="D6" s="65">
        <f>C5-C6</f>
        <v>30348</v>
      </c>
      <c r="E6" s="66">
        <f>D6/C5</f>
        <v>3.9450075207068044E-3</v>
      </c>
    </row>
    <row r="7" spans="2:5" ht="30" customHeight="1">
      <c r="B7" s="62" t="s">
        <v>23</v>
      </c>
      <c r="C7" s="59">
        <v>5226217</v>
      </c>
      <c r="D7" s="15">
        <f>C6-C7</f>
        <v>2436196</v>
      </c>
      <c r="E7" s="16">
        <f>D7/C6</f>
        <v>0.3179410976672753</v>
      </c>
    </row>
    <row r="8" spans="2:5" ht="30" customHeight="1">
      <c r="B8" s="62" t="s">
        <v>24</v>
      </c>
      <c r="C8" s="59">
        <v>5124899</v>
      </c>
      <c r="D8" s="15">
        <f>C7-C8</f>
        <v>101318</v>
      </c>
      <c r="E8" s="16">
        <f>D8/C7</f>
        <v>1.9386489309571341E-2</v>
      </c>
    </row>
    <row r="9" spans="2:5" ht="30" customHeight="1">
      <c r="B9" s="62" t="s">
        <v>25</v>
      </c>
      <c r="C9" s="59">
        <v>5012319</v>
      </c>
      <c r="D9" s="15">
        <f>C8-C9</f>
        <v>112580</v>
      </c>
      <c r="E9" s="16">
        <f>D9/C8</f>
        <v>2.1967262184093773E-2</v>
      </c>
    </row>
    <row r="10" spans="2:5" ht="30" customHeight="1" thickBot="1">
      <c r="B10" s="63" t="s">
        <v>26</v>
      </c>
      <c r="C10" s="60">
        <v>4040676</v>
      </c>
      <c r="D10" s="18">
        <f>C9-C10</f>
        <v>971643</v>
      </c>
      <c r="E10" s="19">
        <f>D10/C9</f>
        <v>0.19385098993100799</v>
      </c>
    </row>
    <row r="11" spans="2:5" ht="30" customHeight="1" thickTop="1" thickBot="1">
      <c r="B11" s="203" t="s">
        <v>27</v>
      </c>
      <c r="C11" s="204"/>
      <c r="D11" s="204"/>
      <c r="E11" s="205"/>
    </row>
    <row r="12" spans="2:5" ht="30" customHeight="1" thickBot="1">
      <c r="B12" s="70"/>
      <c r="C12" s="71" t="s">
        <v>17</v>
      </c>
      <c r="D12" s="71" t="s">
        <v>18</v>
      </c>
      <c r="E12" s="72" t="s">
        <v>19</v>
      </c>
    </row>
    <row r="13" spans="2:5" ht="36" customHeight="1">
      <c r="B13" s="61" t="s">
        <v>28</v>
      </c>
      <c r="C13" s="58">
        <v>3960577</v>
      </c>
      <c r="D13" s="21">
        <v>80099</v>
      </c>
      <c r="E13" s="22">
        <v>1.9800000000000002E-2</v>
      </c>
    </row>
    <row r="14" spans="2:5" hidden="1">
      <c r="C14" s="23"/>
    </row>
    <row r="15" spans="2:5" ht="9" customHeight="1"/>
  </sheetData>
  <mergeCells count="3">
    <mergeCell ref="B2:E2"/>
    <mergeCell ref="B3:E3"/>
    <mergeCell ref="B11:E11"/>
  </mergeCells>
  <printOptions horizontalCentered="1"/>
  <pageMargins left="1" right="1" top="1" bottom="1" header="0.5" footer="0.5"/>
  <pageSetup scale="68" fitToHeight="0" orientation="landscape" r:id="rId1"/>
  <headerFooter scaleWithDoc="0">
    <oddHeader>&amp;CDRAFT</oddHeader>
    <oddFooter>&amp;L&amp;"Arial,Regular"&amp;10&amp;A&amp;R&amp;"Arial,Regular"&amp;10Page 0&amp;P of 0&amp;N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D9A2-0250-4692-8CCC-039A335D87DD}">
  <sheetPr>
    <pageSetUpPr fitToPage="1"/>
  </sheetPr>
  <dimension ref="A1:I183"/>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ColWidth="0" defaultRowHeight="14.25" zeroHeight="1"/>
  <cols>
    <col min="1" max="1" width="1.7109375" style="107" customWidth="1"/>
    <col min="2" max="2" width="75.7109375" style="139" customWidth="1"/>
    <col min="3" max="3" width="20.7109375" style="140" customWidth="1"/>
    <col min="4" max="4" width="20.7109375" style="141" customWidth="1"/>
    <col min="5" max="5" width="20.7109375" style="140" customWidth="1"/>
    <col min="6" max="6" width="20.7109375" style="141" customWidth="1"/>
    <col min="7" max="7" width="20.7109375" style="140" customWidth="1"/>
    <col min="8" max="8" width="20.7109375" style="141" customWidth="1"/>
    <col min="9" max="9" width="1.7109375" style="107" customWidth="1"/>
    <col min="10" max="16384" width="8.7109375" style="139" hidden="1"/>
  </cols>
  <sheetData>
    <row r="1" spans="2:8" s="107" customFormat="1" ht="5.0999999999999996" customHeight="1" thickBot="1">
      <c r="C1" s="108"/>
      <c r="D1" s="109"/>
      <c r="E1" s="108"/>
      <c r="F1" s="109"/>
      <c r="G1" s="108"/>
      <c r="H1" s="109"/>
    </row>
    <row r="2" spans="2:8" ht="30" customHeight="1" thickTop="1" thickBot="1">
      <c r="B2" s="210" t="s">
        <v>29</v>
      </c>
      <c r="C2" s="211"/>
      <c r="D2" s="211"/>
      <c r="E2" s="211"/>
      <c r="F2" s="211"/>
      <c r="G2" s="211"/>
      <c r="H2" s="212"/>
    </row>
    <row r="3" spans="2:8" ht="30" customHeight="1" thickTop="1" thickBot="1">
      <c r="B3" s="110"/>
      <c r="C3" s="213" t="s">
        <v>30</v>
      </c>
      <c r="D3" s="214"/>
      <c r="E3" s="213" t="s">
        <v>394</v>
      </c>
      <c r="F3" s="215"/>
      <c r="G3" s="213" t="s">
        <v>395</v>
      </c>
      <c r="H3" s="215"/>
    </row>
    <row r="4" spans="2:8" ht="30" customHeight="1" thickTop="1" thickBot="1">
      <c r="B4" s="111" t="s">
        <v>31</v>
      </c>
      <c r="C4" s="112" t="s">
        <v>32</v>
      </c>
      <c r="D4" s="113" t="s">
        <v>33</v>
      </c>
      <c r="E4" s="114" t="s">
        <v>32</v>
      </c>
      <c r="F4" s="115" t="s">
        <v>33</v>
      </c>
      <c r="G4" s="114" t="s">
        <v>32</v>
      </c>
      <c r="H4" s="115" t="s">
        <v>33</v>
      </c>
    </row>
    <row r="5" spans="2:8" s="107" customFormat="1" ht="30" customHeight="1">
      <c r="B5" s="116" t="s">
        <v>34</v>
      </c>
      <c r="C5" s="117">
        <v>2044153</v>
      </c>
      <c r="D5" s="118">
        <v>0.50589381578725934</v>
      </c>
      <c r="E5" s="119">
        <f>84826</f>
        <v>84826</v>
      </c>
      <c r="F5" s="118">
        <v>0.34699999999999998</v>
      </c>
      <c r="G5" s="117">
        <f>3796033-G6</f>
        <v>1959327</v>
      </c>
      <c r="H5" s="120">
        <f>51.6%</f>
        <v>0.51600000000000001</v>
      </c>
    </row>
    <row r="6" spans="2:8" s="107" customFormat="1" ht="30" customHeight="1">
      <c r="B6" s="121" t="s">
        <v>35</v>
      </c>
      <c r="C6" s="117">
        <v>1996523</v>
      </c>
      <c r="D6" s="118">
        <v>0.49410618421274066</v>
      </c>
      <c r="E6" s="27">
        <v>159817</v>
      </c>
      <c r="F6" s="122">
        <v>0.65300000000000002</v>
      </c>
      <c r="G6" s="117">
        <v>1836706</v>
      </c>
      <c r="H6" s="120">
        <v>0.48399999999999999</v>
      </c>
    </row>
    <row r="7" spans="2:8" s="107" customFormat="1" ht="30" customHeight="1">
      <c r="B7" s="121" t="s">
        <v>36</v>
      </c>
      <c r="C7" s="143">
        <v>737772</v>
      </c>
      <c r="D7" s="118">
        <v>0.18258627999999999</v>
      </c>
      <c r="E7" s="145">
        <v>46573</v>
      </c>
      <c r="F7" s="142">
        <v>0.19</v>
      </c>
      <c r="G7" s="117">
        <v>691199</v>
      </c>
      <c r="H7" s="120">
        <v>0.182</v>
      </c>
    </row>
    <row r="8" spans="2:8" s="107" customFormat="1" ht="30" customHeight="1">
      <c r="B8" s="121" t="s">
        <v>37</v>
      </c>
      <c r="C8" s="143">
        <v>3258385</v>
      </c>
      <c r="D8" s="118">
        <v>0.80639600899999997</v>
      </c>
      <c r="E8" s="145">
        <v>195685</v>
      </c>
      <c r="F8" s="142">
        <v>0.8</v>
      </c>
      <c r="G8" s="117">
        <v>3062700</v>
      </c>
      <c r="H8" s="120">
        <v>0.80700000000000005</v>
      </c>
    </row>
    <row r="9" spans="2:8" s="107" customFormat="1" ht="30" customHeight="1">
      <c r="B9" s="121" t="s">
        <v>38</v>
      </c>
      <c r="C9" s="143">
        <v>44519</v>
      </c>
      <c r="D9" s="118">
        <v>1.1017710999999999E-2</v>
      </c>
      <c r="E9" s="145">
        <v>2385</v>
      </c>
      <c r="F9" s="142">
        <v>0.01</v>
      </c>
      <c r="G9" s="117">
        <v>42134</v>
      </c>
      <c r="H9" s="120">
        <v>1.0999999999999999E-2</v>
      </c>
    </row>
    <row r="10" spans="2:8" s="107" customFormat="1" ht="30" customHeight="1">
      <c r="B10" s="121" t="s">
        <v>39</v>
      </c>
      <c r="C10" s="143">
        <v>3195839</v>
      </c>
      <c r="D10" s="118">
        <v>0.79091691588239199</v>
      </c>
      <c r="E10" s="145">
        <v>120410</v>
      </c>
      <c r="F10" s="142">
        <v>0.49199999999999999</v>
      </c>
      <c r="G10" s="117">
        <v>3075419</v>
      </c>
      <c r="H10" s="120">
        <v>0.81</v>
      </c>
    </row>
    <row r="11" spans="2:8" s="107" customFormat="1" ht="30" customHeight="1" thickBot="1">
      <c r="B11" s="121" t="s">
        <v>40</v>
      </c>
      <c r="C11" s="143">
        <v>844837</v>
      </c>
      <c r="D11" s="118">
        <v>0.20908308411760804</v>
      </c>
      <c r="E11" s="145">
        <v>124223</v>
      </c>
      <c r="F11" s="142">
        <v>0.50800000000000001</v>
      </c>
      <c r="G11" s="117">
        <v>720614</v>
      </c>
      <c r="H11" s="120">
        <v>0.19</v>
      </c>
    </row>
    <row r="12" spans="2:8" s="107" customFormat="1" ht="30" customHeight="1">
      <c r="B12" s="127" t="s">
        <v>41</v>
      </c>
      <c r="C12" s="128">
        <v>2410118</v>
      </c>
      <c r="D12" s="129">
        <v>0.59599999999999997</v>
      </c>
      <c r="E12" s="128">
        <v>149580</v>
      </c>
      <c r="F12" s="130">
        <v>0.61099999999999999</v>
      </c>
      <c r="G12" s="128">
        <v>2260538</v>
      </c>
      <c r="H12" s="130">
        <v>0.59550000000000003</v>
      </c>
    </row>
    <row r="13" spans="2:8" s="107" customFormat="1" ht="30" customHeight="1">
      <c r="B13" s="123" t="s">
        <v>42</v>
      </c>
      <c r="C13" s="27">
        <v>1630522</v>
      </c>
      <c r="D13" s="124">
        <v>0.40400000000000003</v>
      </c>
      <c r="E13" s="27">
        <v>95062</v>
      </c>
      <c r="F13" s="16">
        <v>0.38900000000000001</v>
      </c>
      <c r="G13" s="27">
        <v>1535460</v>
      </c>
      <c r="H13" s="16">
        <v>0.40400000000000003</v>
      </c>
    </row>
    <row r="14" spans="2:8" s="107" customFormat="1" ht="30" customHeight="1">
      <c r="B14" s="123" t="s">
        <v>396</v>
      </c>
      <c r="C14" s="27">
        <v>36</v>
      </c>
      <c r="D14" s="124">
        <v>0</v>
      </c>
      <c r="E14" s="27">
        <v>1</v>
      </c>
      <c r="F14" s="16">
        <v>0</v>
      </c>
      <c r="G14" s="27">
        <v>35</v>
      </c>
      <c r="H14" s="16">
        <v>0</v>
      </c>
    </row>
    <row r="15" spans="2:8" s="107" customFormat="1" ht="30" customHeight="1">
      <c r="B15" s="123" t="s">
        <v>43</v>
      </c>
      <c r="C15" s="216">
        <v>51.72</v>
      </c>
      <c r="D15" s="217"/>
      <c r="E15" s="216">
        <v>61.54</v>
      </c>
      <c r="F15" s="217"/>
      <c r="G15" s="216">
        <v>51.09</v>
      </c>
      <c r="H15" s="218"/>
    </row>
    <row r="16" spans="2:8" s="107" customFormat="1" ht="30" customHeight="1">
      <c r="B16" s="125" t="s">
        <v>44</v>
      </c>
      <c r="C16" s="27">
        <v>1003485</v>
      </c>
      <c r="D16" s="124">
        <v>0.248</v>
      </c>
      <c r="E16" s="27">
        <v>17333</v>
      </c>
      <c r="F16" s="16">
        <v>7.0999999999999994E-2</v>
      </c>
      <c r="G16" s="27">
        <v>986152</v>
      </c>
      <c r="H16" s="16">
        <v>0.26</v>
      </c>
    </row>
    <row r="17" spans="2:8" s="107" customFormat="1" ht="30" customHeight="1">
      <c r="B17" s="125" t="s">
        <v>45</v>
      </c>
      <c r="C17" s="27">
        <v>532035</v>
      </c>
      <c r="D17" s="124">
        <v>0.13200000000000001</v>
      </c>
      <c r="E17" s="27">
        <v>18916</v>
      </c>
      <c r="F17" s="16">
        <v>7.6999999999999999E-2</v>
      </c>
      <c r="G17" s="27">
        <v>513119</v>
      </c>
      <c r="H17" s="16">
        <v>0.13500000000000001</v>
      </c>
    </row>
    <row r="18" spans="2:8" s="107" customFormat="1" ht="30" customHeight="1">
      <c r="B18" s="125" t="s">
        <v>46</v>
      </c>
      <c r="C18" s="28">
        <v>625313</v>
      </c>
      <c r="D18" s="126">
        <v>0.155</v>
      </c>
      <c r="E18" s="28">
        <v>38443</v>
      </c>
      <c r="F18" s="16">
        <v>0.157</v>
      </c>
      <c r="G18" s="28">
        <v>586870</v>
      </c>
      <c r="H18" s="16">
        <v>0.155</v>
      </c>
    </row>
    <row r="19" spans="2:8" s="107" customFormat="1" ht="30" customHeight="1">
      <c r="B19" s="125" t="s">
        <v>47</v>
      </c>
      <c r="C19" s="27">
        <v>411279</v>
      </c>
      <c r="D19" s="124">
        <v>0.10199999999999999</v>
      </c>
      <c r="E19" s="27">
        <v>32479</v>
      </c>
      <c r="F19" s="16">
        <v>0.13300000000000001</v>
      </c>
      <c r="G19" s="27">
        <v>378800</v>
      </c>
      <c r="H19" s="16">
        <v>0.1</v>
      </c>
    </row>
    <row r="20" spans="2:8" s="107" customFormat="1" ht="30" customHeight="1">
      <c r="B20" s="125" t="s">
        <v>48</v>
      </c>
      <c r="C20" s="27">
        <v>376098</v>
      </c>
      <c r="D20" s="124">
        <v>9.2999999999999999E-2</v>
      </c>
      <c r="E20" s="27">
        <v>33493</v>
      </c>
      <c r="F20" s="16">
        <v>0.13700000000000001</v>
      </c>
      <c r="G20" s="27">
        <v>342605</v>
      </c>
      <c r="H20" s="16">
        <v>0.09</v>
      </c>
    </row>
    <row r="21" spans="2:8" s="107" customFormat="1" ht="30" customHeight="1">
      <c r="B21" s="125" t="s">
        <v>49</v>
      </c>
      <c r="C21" s="27">
        <v>269294</v>
      </c>
      <c r="D21" s="124">
        <v>6.7000000000000004E-2</v>
      </c>
      <c r="E21" s="27">
        <v>25441</v>
      </c>
      <c r="F21" s="16">
        <v>0.104</v>
      </c>
      <c r="G21" s="27">
        <v>243853</v>
      </c>
      <c r="H21" s="16">
        <v>6.4000000000000001E-2</v>
      </c>
    </row>
    <row r="22" spans="2:8" s="107" customFormat="1" ht="30" customHeight="1">
      <c r="B22" s="125" t="s">
        <v>50</v>
      </c>
      <c r="C22" s="27">
        <v>233218</v>
      </c>
      <c r="D22" s="124">
        <v>5.8000000000000003E-2</v>
      </c>
      <c r="E22" s="27">
        <v>22454</v>
      </c>
      <c r="F22" s="16">
        <v>9.1999999999999998E-2</v>
      </c>
      <c r="G22" s="27">
        <v>210764</v>
      </c>
      <c r="H22" s="16">
        <v>5.6000000000000001E-2</v>
      </c>
    </row>
    <row r="23" spans="2:8" s="107" customFormat="1" ht="30" customHeight="1">
      <c r="B23" s="125" t="s">
        <v>51</v>
      </c>
      <c r="C23" s="27">
        <v>198975</v>
      </c>
      <c r="D23" s="124">
        <v>4.9000000000000002E-2</v>
      </c>
      <c r="E23" s="27">
        <v>19211</v>
      </c>
      <c r="F23" s="16">
        <v>7.9000000000000001E-2</v>
      </c>
      <c r="G23" s="27">
        <v>179764</v>
      </c>
      <c r="H23" s="16">
        <v>4.7E-2</v>
      </c>
    </row>
    <row r="24" spans="2:8" s="107" customFormat="1" ht="30" customHeight="1">
      <c r="B24" s="125" t="s">
        <v>52</v>
      </c>
      <c r="C24" s="27">
        <v>174488</v>
      </c>
      <c r="D24" s="124">
        <v>4.2999999999999997E-2</v>
      </c>
      <c r="E24" s="27">
        <v>16323</v>
      </c>
      <c r="F24" s="16">
        <v>6.7000000000000004E-2</v>
      </c>
      <c r="G24" s="27">
        <v>158165</v>
      </c>
      <c r="H24" s="16">
        <v>4.2000000000000003E-2</v>
      </c>
    </row>
    <row r="25" spans="2:8" s="107" customFormat="1" ht="30" customHeight="1">
      <c r="B25" s="125" t="s">
        <v>53</v>
      </c>
      <c r="C25" s="27">
        <v>216491</v>
      </c>
      <c r="D25" s="124">
        <v>5.3999999999999999E-2</v>
      </c>
      <c r="E25" s="27">
        <v>20550</v>
      </c>
      <c r="F25" s="16">
        <v>8.4000000000000005E-2</v>
      </c>
      <c r="G25" s="27">
        <v>195941</v>
      </c>
      <c r="H25" s="16">
        <v>5.1999999999999998E-2</v>
      </c>
    </row>
    <row r="26" spans="2:8" s="107" customFormat="1" ht="30" customHeight="1">
      <c r="B26" s="125" t="s">
        <v>54</v>
      </c>
      <c r="C26" s="117">
        <v>1898896</v>
      </c>
      <c r="D26" s="132">
        <v>0.46989999999999998</v>
      </c>
      <c r="E26" s="117">
        <v>110259</v>
      </c>
      <c r="F26" s="133">
        <v>0.45069999999999999</v>
      </c>
      <c r="G26" s="117">
        <v>1788637</v>
      </c>
      <c r="H26" s="133">
        <v>0.47120000000000001</v>
      </c>
    </row>
    <row r="27" spans="2:8" s="107" customFormat="1" ht="30" customHeight="1">
      <c r="B27" s="125" t="s">
        <v>55</v>
      </c>
      <c r="C27" s="27">
        <v>832176</v>
      </c>
      <c r="D27" s="124">
        <v>0.2059</v>
      </c>
      <c r="E27" s="27">
        <v>62377</v>
      </c>
      <c r="F27" s="16">
        <v>0.255</v>
      </c>
      <c r="G27" s="27">
        <v>769799</v>
      </c>
      <c r="H27" s="16">
        <v>0.20280000000000001</v>
      </c>
    </row>
    <row r="28" spans="2:8" s="107" customFormat="1" ht="30" customHeight="1">
      <c r="B28" s="125" t="s">
        <v>56</v>
      </c>
      <c r="C28" s="27">
        <v>164395</v>
      </c>
      <c r="D28" s="124">
        <v>4.07E-2</v>
      </c>
      <c r="E28" s="27">
        <v>5943</v>
      </c>
      <c r="F28" s="16">
        <v>2.4299999999999999E-2</v>
      </c>
      <c r="G28" s="27">
        <v>158452</v>
      </c>
      <c r="H28" s="16">
        <v>4.1700000000000001E-2</v>
      </c>
    </row>
    <row r="29" spans="2:8" s="107" customFormat="1" ht="30" customHeight="1" thickBot="1">
      <c r="B29" s="125" t="s">
        <v>57</v>
      </c>
      <c r="C29" s="134">
        <v>42574</v>
      </c>
      <c r="D29" s="135">
        <v>1.0500000000000001E-2</v>
      </c>
      <c r="E29" s="134">
        <v>3145</v>
      </c>
      <c r="F29" s="131">
        <v>1.29E-2</v>
      </c>
      <c r="G29" s="134">
        <v>39429</v>
      </c>
      <c r="H29" s="131">
        <v>1.04E-2</v>
      </c>
    </row>
    <row r="30" spans="2:8" s="107" customFormat="1" ht="30" customHeight="1">
      <c r="B30" s="125" t="s">
        <v>58</v>
      </c>
      <c r="C30" s="117">
        <v>17490</v>
      </c>
      <c r="D30" s="132">
        <v>4.3E-3</v>
      </c>
      <c r="E30" s="117">
        <v>1022</v>
      </c>
      <c r="F30" s="133">
        <v>4.1999999999999997E-3</v>
      </c>
      <c r="G30" s="117">
        <v>16468</v>
      </c>
      <c r="H30" s="133">
        <v>4.3E-3</v>
      </c>
    </row>
    <row r="31" spans="2:8" s="107" customFormat="1" ht="30" customHeight="1">
      <c r="B31" s="125" t="s">
        <v>59</v>
      </c>
      <c r="C31" s="27">
        <v>3560</v>
      </c>
      <c r="D31" s="124">
        <v>8.9999999999999998E-4</v>
      </c>
      <c r="E31" s="27">
        <v>252</v>
      </c>
      <c r="F31" s="16">
        <v>1E-3</v>
      </c>
      <c r="G31" s="27">
        <v>3308</v>
      </c>
      <c r="H31" s="16">
        <v>8.9999999999999998E-4</v>
      </c>
    </row>
    <row r="32" spans="2:8" s="107" customFormat="1" ht="30" customHeight="1">
      <c r="B32" s="125" t="s">
        <v>60</v>
      </c>
      <c r="C32" s="27">
        <v>539645</v>
      </c>
      <c r="D32" s="124">
        <v>0.1336</v>
      </c>
      <c r="E32" s="27">
        <v>30426</v>
      </c>
      <c r="F32" s="16">
        <v>0.1244</v>
      </c>
      <c r="G32" s="27">
        <v>509219</v>
      </c>
      <c r="H32" s="16">
        <v>0.1341</v>
      </c>
    </row>
    <row r="33" spans="2:8" s="107" customFormat="1" ht="30" customHeight="1">
      <c r="B33" s="125" t="s">
        <v>61</v>
      </c>
      <c r="C33" s="27">
        <v>541940</v>
      </c>
      <c r="D33" s="124">
        <v>0.1341</v>
      </c>
      <c r="E33" s="27">
        <v>31219</v>
      </c>
      <c r="F33" s="16">
        <v>0.12759999999999999</v>
      </c>
      <c r="G33" s="27">
        <v>510721</v>
      </c>
      <c r="H33" s="16">
        <v>0.13450000000000001</v>
      </c>
    </row>
    <row r="34" spans="2:8" s="107" customFormat="1" ht="30" customHeight="1">
      <c r="B34" s="125" t="s">
        <v>62</v>
      </c>
      <c r="C34" s="27">
        <v>9069</v>
      </c>
      <c r="D34" s="124">
        <v>2E-3</v>
      </c>
      <c r="E34" s="27">
        <v>336</v>
      </c>
      <c r="F34" s="16">
        <v>1E-3</v>
      </c>
      <c r="G34" s="27">
        <v>8733</v>
      </c>
      <c r="H34" s="16">
        <v>2E-3</v>
      </c>
    </row>
    <row r="35" spans="2:8" s="107" customFormat="1" ht="30" customHeight="1">
      <c r="B35" s="125" t="s">
        <v>63</v>
      </c>
      <c r="C35" s="27">
        <v>36623</v>
      </c>
      <c r="D35" s="124">
        <v>8.9999999999999993E-3</v>
      </c>
      <c r="E35" s="27">
        <v>2859</v>
      </c>
      <c r="F35" s="16">
        <v>1.2E-2</v>
      </c>
      <c r="G35" s="27">
        <v>33764</v>
      </c>
      <c r="H35" s="16">
        <v>8.9999999999999993E-3</v>
      </c>
    </row>
    <row r="36" spans="2:8" s="107" customFormat="1" ht="30" customHeight="1">
      <c r="B36" s="125" t="s">
        <v>64</v>
      </c>
      <c r="C36" s="27">
        <v>24360</v>
      </c>
      <c r="D36" s="124">
        <v>6.0000000000000001E-3</v>
      </c>
      <c r="E36" s="27">
        <v>2619</v>
      </c>
      <c r="F36" s="16">
        <v>1.0999999999999999E-2</v>
      </c>
      <c r="G36" s="27">
        <v>21741</v>
      </c>
      <c r="H36" s="16">
        <v>6.0000000000000001E-3</v>
      </c>
    </row>
    <row r="37" spans="2:8" s="107" customFormat="1" ht="30" customHeight="1">
      <c r="B37" s="125" t="s">
        <v>65</v>
      </c>
      <c r="C37" s="27">
        <v>72944</v>
      </c>
      <c r="D37" s="124">
        <v>1.7999999999999999E-2</v>
      </c>
      <c r="E37" s="27">
        <v>3575</v>
      </c>
      <c r="F37" s="16">
        <v>1.4999999999999999E-2</v>
      </c>
      <c r="G37" s="27">
        <v>69369</v>
      </c>
      <c r="H37" s="16">
        <v>1.7999999999999999E-2</v>
      </c>
    </row>
    <row r="38" spans="2:8" s="107" customFormat="1" ht="30" customHeight="1">
      <c r="B38" s="125" t="s">
        <v>66</v>
      </c>
      <c r="C38" s="27">
        <v>169456</v>
      </c>
      <c r="D38" s="124">
        <v>4.2000000000000003E-2</v>
      </c>
      <c r="E38" s="27">
        <v>5397</v>
      </c>
      <c r="F38" s="16">
        <v>2.1999999999999999E-2</v>
      </c>
      <c r="G38" s="27">
        <v>164059</v>
      </c>
      <c r="H38" s="16">
        <v>4.2999999999999997E-2</v>
      </c>
    </row>
    <row r="39" spans="2:8" s="107" customFormat="1" ht="30" customHeight="1">
      <c r="B39" s="125" t="s">
        <v>67</v>
      </c>
      <c r="C39" s="27">
        <v>50345</v>
      </c>
      <c r="D39" s="124">
        <v>1.2E-2</v>
      </c>
      <c r="E39" s="27">
        <v>2634</v>
      </c>
      <c r="F39" s="16">
        <v>1.0999999999999999E-2</v>
      </c>
      <c r="G39" s="27">
        <v>47711</v>
      </c>
      <c r="H39" s="16">
        <v>1.2999999999999999E-2</v>
      </c>
    </row>
    <row r="40" spans="2:8" s="107" customFormat="1" ht="30" customHeight="1">
      <c r="B40" s="125" t="s">
        <v>68</v>
      </c>
      <c r="C40" s="27">
        <v>49033</v>
      </c>
      <c r="D40" s="124">
        <v>1.2E-2</v>
      </c>
      <c r="E40" s="27">
        <v>3893</v>
      </c>
      <c r="F40" s="16">
        <v>1.6E-2</v>
      </c>
      <c r="G40" s="27">
        <v>45140</v>
      </c>
      <c r="H40" s="16">
        <v>1.2E-2</v>
      </c>
    </row>
    <row r="41" spans="2:8" s="107" customFormat="1" ht="30" customHeight="1">
      <c r="B41" s="125" t="s">
        <v>69</v>
      </c>
      <c r="C41" s="27">
        <v>10661</v>
      </c>
      <c r="D41" s="124">
        <v>3.0000000000000001E-3</v>
      </c>
      <c r="E41" s="27">
        <v>977</v>
      </c>
      <c r="F41" s="16">
        <v>4.0000000000000001E-3</v>
      </c>
      <c r="G41" s="27">
        <v>9684</v>
      </c>
      <c r="H41" s="16">
        <v>3.0000000000000001E-3</v>
      </c>
    </row>
    <row r="42" spans="2:8" s="107" customFormat="1" ht="30" customHeight="1">
      <c r="B42" s="125" t="s">
        <v>70</v>
      </c>
      <c r="C42" s="27">
        <v>11551</v>
      </c>
      <c r="D42" s="124">
        <v>3.0000000000000001E-3</v>
      </c>
      <c r="E42" s="27">
        <v>825</v>
      </c>
      <c r="F42" s="16">
        <v>3.0000000000000001E-3</v>
      </c>
      <c r="G42" s="27">
        <v>10726</v>
      </c>
      <c r="H42" s="16">
        <v>3.0000000000000001E-3</v>
      </c>
    </row>
    <row r="43" spans="2:8" s="107" customFormat="1" ht="30" customHeight="1">
      <c r="B43" s="125" t="s">
        <v>71</v>
      </c>
      <c r="C43" s="27">
        <v>129953</v>
      </c>
      <c r="D43" s="124">
        <v>3.2000000000000001E-2</v>
      </c>
      <c r="E43" s="27">
        <v>9790</v>
      </c>
      <c r="F43" s="16">
        <v>0.04</v>
      </c>
      <c r="G43" s="27">
        <v>120163</v>
      </c>
      <c r="H43" s="16">
        <v>3.2000000000000001E-2</v>
      </c>
    </row>
    <row r="44" spans="2:8" s="107" customFormat="1" ht="30" customHeight="1">
      <c r="B44" s="125" t="s">
        <v>72</v>
      </c>
      <c r="C44" s="27">
        <v>66707</v>
      </c>
      <c r="D44" s="124">
        <v>1.7000000000000001E-2</v>
      </c>
      <c r="E44" s="27">
        <v>5916</v>
      </c>
      <c r="F44" s="16">
        <v>2.4E-2</v>
      </c>
      <c r="G44" s="27">
        <v>60791</v>
      </c>
      <c r="H44" s="16">
        <v>1.6E-2</v>
      </c>
    </row>
    <row r="45" spans="2:8" s="107" customFormat="1" ht="30" customHeight="1">
      <c r="B45" s="125" t="s">
        <v>73</v>
      </c>
      <c r="C45" s="27">
        <v>17167</v>
      </c>
      <c r="D45" s="124">
        <v>4.0000000000000001E-3</v>
      </c>
      <c r="E45" s="27">
        <v>1011</v>
      </c>
      <c r="F45" s="16">
        <v>4.0000000000000001E-3</v>
      </c>
      <c r="G45" s="27">
        <v>16156</v>
      </c>
      <c r="H45" s="16">
        <v>4.0000000000000001E-3</v>
      </c>
    </row>
    <row r="46" spans="2:8" s="107" customFormat="1" ht="30" customHeight="1">
      <c r="B46" s="125" t="s">
        <v>74</v>
      </c>
      <c r="C46" s="27">
        <v>32495</v>
      </c>
      <c r="D46" s="124">
        <v>8.0000000000000002E-3</v>
      </c>
      <c r="E46" s="27">
        <v>1718</v>
      </c>
      <c r="F46" s="16">
        <v>7.0000000000000001E-3</v>
      </c>
      <c r="G46" s="27">
        <v>30777</v>
      </c>
      <c r="H46" s="16">
        <v>8.0000000000000002E-3</v>
      </c>
    </row>
    <row r="47" spans="2:8" s="107" customFormat="1" ht="30" customHeight="1">
      <c r="B47" s="125" t="s">
        <v>75</v>
      </c>
      <c r="C47" s="27">
        <v>17194</v>
      </c>
      <c r="D47" s="124">
        <v>4.0000000000000001E-3</v>
      </c>
      <c r="E47" s="27">
        <v>716</v>
      </c>
      <c r="F47" s="16">
        <v>3.0000000000000001E-3</v>
      </c>
      <c r="G47" s="27">
        <v>16478</v>
      </c>
      <c r="H47" s="16">
        <v>4.0000000000000001E-3</v>
      </c>
    </row>
    <row r="48" spans="2:8" s="107" customFormat="1" ht="30" customHeight="1">
      <c r="B48" s="125" t="s">
        <v>76</v>
      </c>
      <c r="C48" s="27">
        <v>181931</v>
      </c>
      <c r="D48" s="124">
        <v>4.4999999999999998E-2</v>
      </c>
      <c r="E48" s="27">
        <v>9800</v>
      </c>
      <c r="F48" s="16">
        <v>0.04</v>
      </c>
      <c r="G48" s="27">
        <v>172131</v>
      </c>
      <c r="H48" s="16">
        <v>4.4999999999999998E-2</v>
      </c>
    </row>
    <row r="49" spans="2:8" s="107" customFormat="1" ht="30" customHeight="1">
      <c r="B49" s="125" t="s">
        <v>77</v>
      </c>
      <c r="C49" s="27">
        <v>44932</v>
      </c>
      <c r="D49" s="124">
        <v>1.0999999999999999E-2</v>
      </c>
      <c r="E49" s="27">
        <v>3840</v>
      </c>
      <c r="F49" s="16">
        <v>1.6E-2</v>
      </c>
      <c r="G49" s="27">
        <v>41092</v>
      </c>
      <c r="H49" s="16">
        <v>1.0999999999999999E-2</v>
      </c>
    </row>
    <row r="50" spans="2:8" s="107" customFormat="1" ht="30" customHeight="1">
      <c r="B50" s="125" t="s">
        <v>78</v>
      </c>
      <c r="C50" s="27">
        <v>26450</v>
      </c>
      <c r="D50" s="124">
        <v>7.0000000000000001E-3</v>
      </c>
      <c r="E50" s="27">
        <v>1839</v>
      </c>
      <c r="F50" s="16">
        <v>8.0000000000000002E-3</v>
      </c>
      <c r="G50" s="27">
        <v>24611</v>
      </c>
      <c r="H50" s="16">
        <v>6.0000000000000001E-3</v>
      </c>
    </row>
    <row r="51" spans="2:8" s="107" customFormat="1" ht="30" customHeight="1">
      <c r="B51" s="125" t="s">
        <v>79</v>
      </c>
      <c r="C51" s="27">
        <v>27349</v>
      </c>
      <c r="D51" s="124">
        <v>7.0000000000000001E-3</v>
      </c>
      <c r="E51" s="27">
        <v>2570</v>
      </c>
      <c r="F51" s="16">
        <v>1.0999999999999999E-2</v>
      </c>
      <c r="G51" s="27">
        <v>24779</v>
      </c>
      <c r="H51" s="16">
        <v>7.0000000000000001E-3</v>
      </c>
    </row>
    <row r="52" spans="2:8" s="107" customFormat="1" ht="30" customHeight="1">
      <c r="B52" s="125" t="s">
        <v>80</v>
      </c>
      <c r="C52" s="27">
        <v>36237</v>
      </c>
      <c r="D52" s="124">
        <v>8.9999999999999993E-3</v>
      </c>
      <c r="E52" s="27">
        <v>2099</v>
      </c>
      <c r="F52" s="16">
        <v>8.9999999999999993E-3</v>
      </c>
      <c r="G52" s="27">
        <v>34138</v>
      </c>
      <c r="H52" s="16">
        <v>8.9999999999999993E-3</v>
      </c>
    </row>
    <row r="53" spans="2:8" s="107" customFormat="1" ht="30" customHeight="1">
      <c r="B53" s="125" t="s">
        <v>81</v>
      </c>
      <c r="C53" s="27">
        <v>121811</v>
      </c>
      <c r="D53" s="124">
        <v>0.03</v>
      </c>
      <c r="E53" s="27">
        <v>10036</v>
      </c>
      <c r="F53" s="16">
        <v>4.1000000000000002E-2</v>
      </c>
      <c r="G53" s="27">
        <v>111775</v>
      </c>
      <c r="H53" s="16">
        <v>2.9000000000000001E-2</v>
      </c>
    </row>
    <row r="54" spans="2:8" s="107" customFormat="1" ht="30" customHeight="1">
      <c r="B54" s="125" t="s">
        <v>82</v>
      </c>
      <c r="C54" s="27">
        <v>116757</v>
      </c>
      <c r="D54" s="124">
        <v>2.9000000000000001E-2</v>
      </c>
      <c r="E54" s="27">
        <v>3364</v>
      </c>
      <c r="F54" s="16">
        <v>1.4E-2</v>
      </c>
      <c r="G54" s="27">
        <v>113393</v>
      </c>
      <c r="H54" s="16">
        <v>0.03</v>
      </c>
    </row>
    <row r="55" spans="2:8" s="107" customFormat="1" ht="30" customHeight="1">
      <c r="B55" s="125" t="s">
        <v>83</v>
      </c>
      <c r="C55" s="27">
        <v>13244</v>
      </c>
      <c r="D55" s="124">
        <v>3.0000000000000001E-3</v>
      </c>
      <c r="E55" s="27">
        <v>795</v>
      </c>
      <c r="F55" s="16">
        <v>3.0000000000000001E-3</v>
      </c>
      <c r="G55" s="27">
        <v>12449</v>
      </c>
      <c r="H55" s="16">
        <v>3.0000000000000001E-3</v>
      </c>
    </row>
    <row r="56" spans="2:8" s="107" customFormat="1" ht="30" customHeight="1">
      <c r="B56" s="125" t="s">
        <v>84</v>
      </c>
      <c r="C56" s="27">
        <v>172136</v>
      </c>
      <c r="D56" s="124">
        <v>4.2999999999999997E-2</v>
      </c>
      <c r="E56" s="27">
        <v>7903</v>
      </c>
      <c r="F56" s="16">
        <v>3.2000000000000001E-2</v>
      </c>
      <c r="G56" s="27">
        <v>164233</v>
      </c>
      <c r="H56" s="16">
        <v>4.2999999999999997E-2</v>
      </c>
    </row>
    <row r="57" spans="2:8" s="107" customFormat="1" ht="30" customHeight="1">
      <c r="B57" s="125" t="s">
        <v>85</v>
      </c>
      <c r="C57" s="27">
        <v>79726</v>
      </c>
      <c r="D57" s="124">
        <v>0.02</v>
      </c>
      <c r="E57" s="27">
        <v>4161</v>
      </c>
      <c r="F57" s="16">
        <v>1.7000000000000001E-2</v>
      </c>
      <c r="G57" s="27">
        <v>75565</v>
      </c>
      <c r="H57" s="16">
        <v>0.02</v>
      </c>
    </row>
    <row r="58" spans="2:8" s="107" customFormat="1" ht="30" customHeight="1">
      <c r="B58" s="125" t="s">
        <v>86</v>
      </c>
      <c r="C58" s="27">
        <v>69025</v>
      </c>
      <c r="D58" s="124">
        <v>1.7000000000000001E-2</v>
      </c>
      <c r="E58" s="27">
        <v>6027</v>
      </c>
      <c r="F58" s="16">
        <v>2.5000000000000001E-2</v>
      </c>
      <c r="G58" s="27">
        <v>62998</v>
      </c>
      <c r="H58" s="16">
        <v>1.7000000000000001E-2</v>
      </c>
    </row>
    <row r="59" spans="2:8" s="107" customFormat="1" ht="30" customHeight="1">
      <c r="B59" s="125" t="s">
        <v>87</v>
      </c>
      <c r="C59" s="27">
        <v>27917</v>
      </c>
      <c r="D59" s="124">
        <v>7.0000000000000001E-3</v>
      </c>
      <c r="E59" s="27">
        <v>2617</v>
      </c>
      <c r="F59" s="16">
        <v>1.0999999999999999E-2</v>
      </c>
      <c r="G59" s="27">
        <v>25300</v>
      </c>
      <c r="H59" s="16">
        <v>7.0000000000000001E-3</v>
      </c>
    </row>
    <row r="60" spans="2:8" s="107" customFormat="1" ht="30" customHeight="1">
      <c r="B60" s="125" t="s">
        <v>88</v>
      </c>
      <c r="C60" s="27">
        <v>5930</v>
      </c>
      <c r="D60" s="124">
        <v>1E-3</v>
      </c>
      <c r="E60" s="27">
        <v>302</v>
      </c>
      <c r="F60" s="16">
        <v>1E-3</v>
      </c>
      <c r="G60" s="27">
        <v>5628</v>
      </c>
      <c r="H60" s="16">
        <v>1E-3</v>
      </c>
    </row>
    <row r="61" spans="2:8" s="107" customFormat="1" ht="30" customHeight="1">
      <c r="B61" s="125" t="s">
        <v>89</v>
      </c>
      <c r="C61" s="27">
        <v>73761</v>
      </c>
      <c r="D61" s="124">
        <v>1.7999999999999999E-2</v>
      </c>
      <c r="E61" s="27">
        <v>7704</v>
      </c>
      <c r="F61" s="16">
        <v>3.1E-2</v>
      </c>
      <c r="G61" s="27">
        <v>66057</v>
      </c>
      <c r="H61" s="16">
        <v>1.7000000000000001E-2</v>
      </c>
    </row>
    <row r="62" spans="2:8" s="107" customFormat="1" ht="30" customHeight="1">
      <c r="B62" s="125" t="s">
        <v>90</v>
      </c>
      <c r="C62" s="27">
        <v>5338</v>
      </c>
      <c r="D62" s="124">
        <v>1E-3</v>
      </c>
      <c r="E62" s="27">
        <v>318</v>
      </c>
      <c r="F62" s="16">
        <v>1E-3</v>
      </c>
      <c r="G62" s="27">
        <v>5020</v>
      </c>
      <c r="H62" s="16">
        <v>1E-3</v>
      </c>
    </row>
    <row r="63" spans="2:8" s="107" customFormat="1" ht="30" customHeight="1">
      <c r="B63" s="125" t="s">
        <v>91</v>
      </c>
      <c r="C63" s="27">
        <v>10940</v>
      </c>
      <c r="D63" s="124">
        <v>3.0000000000000001E-3</v>
      </c>
      <c r="E63" s="27">
        <v>488</v>
      </c>
      <c r="F63" s="16">
        <v>2E-3</v>
      </c>
      <c r="G63" s="27">
        <v>10452</v>
      </c>
      <c r="H63" s="16">
        <v>3.0000000000000001E-3</v>
      </c>
    </row>
    <row r="64" spans="2:8" s="107" customFormat="1" ht="30" customHeight="1">
      <c r="B64" s="125" t="s">
        <v>92</v>
      </c>
      <c r="C64" s="27">
        <v>12762</v>
      </c>
      <c r="D64" s="124">
        <v>3.0000000000000001E-3</v>
      </c>
      <c r="E64" s="27">
        <v>677</v>
      </c>
      <c r="F64" s="16">
        <v>3.0000000000000001E-3</v>
      </c>
      <c r="G64" s="27">
        <v>12085</v>
      </c>
      <c r="H64" s="16">
        <v>3.0000000000000001E-3</v>
      </c>
    </row>
    <row r="65" spans="2:8" s="107" customFormat="1" ht="30" customHeight="1">
      <c r="B65" s="125" t="s">
        <v>93</v>
      </c>
      <c r="C65" s="27">
        <v>68678</v>
      </c>
      <c r="D65" s="124">
        <v>1.7000000000000001E-2</v>
      </c>
      <c r="E65" s="27">
        <v>5389</v>
      </c>
      <c r="F65" s="16">
        <v>2.1999999999999999E-2</v>
      </c>
      <c r="G65" s="27">
        <v>63289</v>
      </c>
      <c r="H65" s="16">
        <v>1.7000000000000001E-2</v>
      </c>
    </row>
    <row r="66" spans="2:8" s="107" customFormat="1" ht="30" customHeight="1">
      <c r="B66" s="125" t="s">
        <v>94</v>
      </c>
      <c r="C66" s="27">
        <v>56608</v>
      </c>
      <c r="D66" s="124">
        <v>1.4E-2</v>
      </c>
      <c r="E66" s="27">
        <v>2908</v>
      </c>
      <c r="F66" s="16">
        <v>1.2E-2</v>
      </c>
      <c r="G66" s="27">
        <v>53700</v>
      </c>
      <c r="H66" s="16">
        <v>1.4E-2</v>
      </c>
    </row>
    <row r="67" spans="2:8" s="107" customFormat="1" ht="30" customHeight="1">
      <c r="B67" s="125" t="s">
        <v>95</v>
      </c>
      <c r="C67" s="27">
        <v>16912</v>
      </c>
      <c r="D67" s="124">
        <v>4.0000000000000001E-3</v>
      </c>
      <c r="E67" s="27">
        <v>1256</v>
      </c>
      <c r="F67" s="16">
        <v>5.0000000000000001E-3</v>
      </c>
      <c r="G67" s="27">
        <v>15656</v>
      </c>
      <c r="H67" s="16">
        <v>4.0000000000000001E-3</v>
      </c>
    </row>
    <row r="68" spans="2:8" s="107" customFormat="1" ht="30" customHeight="1">
      <c r="B68" s="125" t="s">
        <v>96</v>
      </c>
      <c r="C68" s="27">
        <v>618971</v>
      </c>
      <c r="D68" s="124">
        <v>0.153</v>
      </c>
      <c r="E68" s="27">
        <v>39635</v>
      </c>
      <c r="F68" s="16">
        <v>0.16200000000000001</v>
      </c>
      <c r="G68" s="27">
        <v>579336</v>
      </c>
      <c r="H68" s="16">
        <v>0.153</v>
      </c>
    </row>
    <row r="69" spans="2:8" s="107" customFormat="1" ht="30" customHeight="1">
      <c r="B69" s="125" t="s">
        <v>97</v>
      </c>
      <c r="C69" s="27">
        <v>301916</v>
      </c>
      <c r="D69" s="124">
        <v>7.4999999999999997E-2</v>
      </c>
      <c r="E69" s="27">
        <v>17508</v>
      </c>
      <c r="F69" s="16">
        <v>7.1999999999999995E-2</v>
      </c>
      <c r="G69" s="27">
        <v>284408</v>
      </c>
      <c r="H69" s="16">
        <v>7.4999999999999997E-2</v>
      </c>
    </row>
    <row r="70" spans="2:8" s="107" customFormat="1" ht="30" customHeight="1">
      <c r="B70" s="125" t="s">
        <v>98</v>
      </c>
      <c r="C70" s="27">
        <v>24227</v>
      </c>
      <c r="D70" s="124">
        <v>6.0000000000000001E-3</v>
      </c>
      <c r="E70" s="27">
        <v>2856</v>
      </c>
      <c r="F70" s="16">
        <v>1.2E-2</v>
      </c>
      <c r="G70" s="27">
        <v>21371</v>
      </c>
      <c r="H70" s="16">
        <v>6.0000000000000001E-3</v>
      </c>
    </row>
    <row r="71" spans="2:8" s="107" customFormat="1" ht="30" customHeight="1">
      <c r="B71" s="125" t="s">
        <v>99</v>
      </c>
      <c r="C71" s="27">
        <v>146451</v>
      </c>
      <c r="D71" s="124">
        <v>3.5999999999999997E-2</v>
      </c>
      <c r="E71" s="27">
        <v>4877</v>
      </c>
      <c r="F71" s="16">
        <v>0.02</v>
      </c>
      <c r="G71" s="27">
        <v>141574</v>
      </c>
      <c r="H71" s="16">
        <v>3.6999999999999998E-2</v>
      </c>
    </row>
    <row r="72" spans="2:8" s="107" customFormat="1" ht="30" customHeight="1">
      <c r="B72" s="125" t="s">
        <v>100</v>
      </c>
      <c r="C72" s="27">
        <v>327058</v>
      </c>
      <c r="D72" s="124">
        <v>8.1000000000000003E-2</v>
      </c>
      <c r="E72" s="27">
        <v>13637</v>
      </c>
      <c r="F72" s="16">
        <v>5.6000000000000001E-2</v>
      </c>
      <c r="G72" s="27">
        <v>313421</v>
      </c>
      <c r="H72" s="16">
        <v>8.3000000000000004E-2</v>
      </c>
    </row>
    <row r="73" spans="2:8" s="107" customFormat="1" ht="30" customHeight="1">
      <c r="B73" s="125" t="s">
        <v>101</v>
      </c>
      <c r="C73" s="27">
        <v>7633</v>
      </c>
      <c r="D73" s="124">
        <v>2E-3</v>
      </c>
      <c r="E73" s="27">
        <v>459</v>
      </c>
      <c r="F73" s="16">
        <v>2E-3</v>
      </c>
      <c r="G73" s="27">
        <v>7174</v>
      </c>
      <c r="H73" s="16">
        <v>2E-3</v>
      </c>
    </row>
    <row r="74" spans="2:8" s="107" customFormat="1" ht="30" customHeight="1">
      <c r="B74" s="125" t="s">
        <v>102</v>
      </c>
      <c r="C74" s="27">
        <v>9629</v>
      </c>
      <c r="D74" s="124">
        <v>2E-3</v>
      </c>
      <c r="E74" s="27">
        <v>310</v>
      </c>
      <c r="F74" s="16">
        <v>1E-3</v>
      </c>
      <c r="G74" s="27">
        <v>9319</v>
      </c>
      <c r="H74" s="16">
        <v>2E-3</v>
      </c>
    </row>
    <row r="75" spans="2:8" s="107" customFormat="1" ht="30" customHeight="1">
      <c r="B75" s="125" t="s">
        <v>103</v>
      </c>
      <c r="C75" s="27">
        <v>55749</v>
      </c>
      <c r="D75" s="124">
        <v>1.4E-2</v>
      </c>
      <c r="E75" s="27">
        <v>4099</v>
      </c>
      <c r="F75" s="16">
        <v>1.7000000000000001E-2</v>
      </c>
      <c r="G75" s="27">
        <v>51650</v>
      </c>
      <c r="H75" s="16">
        <v>1.4E-2</v>
      </c>
    </row>
    <row r="76" spans="2:8" s="107" customFormat="1" ht="30" customHeight="1">
      <c r="B76" s="125" t="s">
        <v>104</v>
      </c>
      <c r="C76" s="27">
        <v>4893</v>
      </c>
      <c r="D76" s="124">
        <v>1E-3</v>
      </c>
      <c r="E76" s="27">
        <v>265</v>
      </c>
      <c r="F76" s="16">
        <v>1E-3</v>
      </c>
      <c r="G76" s="27">
        <v>4628</v>
      </c>
      <c r="H76" s="16">
        <v>1E-3</v>
      </c>
    </row>
    <row r="77" spans="2:8" s="107" customFormat="1" ht="30" customHeight="1">
      <c r="B77" s="125" t="s">
        <v>105</v>
      </c>
      <c r="C77" s="27">
        <v>42555</v>
      </c>
      <c r="D77" s="124">
        <v>1.0999999999999999E-2</v>
      </c>
      <c r="E77" s="27">
        <v>2232</v>
      </c>
      <c r="F77" s="16">
        <v>8.9999999999999993E-3</v>
      </c>
      <c r="G77" s="27">
        <v>40323</v>
      </c>
      <c r="H77" s="16">
        <v>1.0999999999999999E-2</v>
      </c>
    </row>
    <row r="78" spans="2:8" s="107" customFormat="1" ht="30" customHeight="1">
      <c r="B78" s="125" t="s">
        <v>106</v>
      </c>
      <c r="C78" s="27">
        <v>297762</v>
      </c>
      <c r="D78" s="124">
        <v>7.3999999999999996E-2</v>
      </c>
      <c r="E78" s="27">
        <v>22394</v>
      </c>
      <c r="F78" s="16">
        <v>9.1999999999999998E-2</v>
      </c>
      <c r="G78" s="27">
        <v>275368</v>
      </c>
      <c r="H78" s="16">
        <v>7.2999999999999995E-2</v>
      </c>
    </row>
    <row r="79" spans="2:8" s="107" customFormat="1" ht="30" customHeight="1">
      <c r="B79" s="125" t="s">
        <v>107</v>
      </c>
      <c r="C79" s="27">
        <v>20409</v>
      </c>
      <c r="D79" s="124">
        <v>5.0000000000000001E-3</v>
      </c>
      <c r="E79" s="27">
        <v>885</v>
      </c>
      <c r="F79" s="16">
        <v>4.0000000000000001E-3</v>
      </c>
      <c r="G79" s="27">
        <v>19524</v>
      </c>
      <c r="H79" s="16">
        <v>5.0000000000000001E-3</v>
      </c>
    </row>
    <row r="80" spans="2:8" s="107" customFormat="1" ht="30" customHeight="1">
      <c r="B80" s="125" t="s">
        <v>108</v>
      </c>
      <c r="C80" s="27">
        <v>58131</v>
      </c>
      <c r="D80" s="124">
        <v>1.4E-2</v>
      </c>
      <c r="E80" s="27">
        <v>4819</v>
      </c>
      <c r="F80" s="16">
        <v>0.02</v>
      </c>
      <c r="G80" s="27">
        <v>53312</v>
      </c>
      <c r="H80" s="16">
        <v>1.4E-2</v>
      </c>
    </row>
    <row r="81" spans="2:8" s="107" customFormat="1" ht="30" customHeight="1">
      <c r="B81" s="125" t="s">
        <v>109</v>
      </c>
      <c r="C81" s="27">
        <v>71</v>
      </c>
      <c r="D81" s="124">
        <v>0</v>
      </c>
      <c r="E81" s="27">
        <v>6</v>
      </c>
      <c r="F81" s="16">
        <v>0</v>
      </c>
      <c r="G81" s="27">
        <v>65</v>
      </c>
      <c r="H81" s="16">
        <v>0</v>
      </c>
    </row>
    <row r="82" spans="2:8" s="107" customFormat="1" ht="30" customHeight="1">
      <c r="B82" s="125" t="s">
        <v>110</v>
      </c>
      <c r="C82" s="27">
        <v>7715</v>
      </c>
      <c r="D82" s="124">
        <v>2E-3</v>
      </c>
      <c r="E82" s="27">
        <v>571</v>
      </c>
      <c r="F82" s="16">
        <v>2E-3</v>
      </c>
      <c r="G82" s="27">
        <v>7144</v>
      </c>
      <c r="H82" s="16">
        <v>2E-3</v>
      </c>
    </row>
    <row r="83" spans="2:8" s="107" customFormat="1" ht="30" customHeight="1">
      <c r="B83" s="125" t="s">
        <v>111</v>
      </c>
      <c r="C83" s="27">
        <v>80798</v>
      </c>
      <c r="D83" s="124">
        <v>0.02</v>
      </c>
      <c r="E83" s="27">
        <v>4537</v>
      </c>
      <c r="F83" s="16">
        <v>1.9E-2</v>
      </c>
      <c r="G83" s="27">
        <v>76261</v>
      </c>
      <c r="H83" s="16">
        <v>0.02</v>
      </c>
    </row>
    <row r="84" spans="2:8" s="107" customFormat="1" ht="30" customHeight="1">
      <c r="B84" s="125" t="s">
        <v>112</v>
      </c>
      <c r="C84" s="27">
        <v>120635</v>
      </c>
      <c r="D84" s="124">
        <v>0.03</v>
      </c>
      <c r="E84" s="27">
        <v>6943</v>
      </c>
      <c r="F84" s="16">
        <v>2.8000000000000001E-2</v>
      </c>
      <c r="G84" s="27">
        <v>113692</v>
      </c>
      <c r="H84" s="16">
        <v>0.03</v>
      </c>
    </row>
    <row r="85" spans="2:8" s="107" customFormat="1" ht="30" customHeight="1">
      <c r="B85" s="125" t="s">
        <v>113</v>
      </c>
      <c r="C85" s="27">
        <v>42919</v>
      </c>
      <c r="D85" s="124">
        <v>1.0999999999999999E-2</v>
      </c>
      <c r="E85" s="27">
        <v>1858</v>
      </c>
      <c r="F85" s="16">
        <v>8.0000000000000002E-3</v>
      </c>
      <c r="G85" s="27">
        <v>41061</v>
      </c>
      <c r="H85" s="16">
        <v>1.0999999999999999E-2</v>
      </c>
    </row>
    <row r="86" spans="2:8" s="107" customFormat="1" ht="30" customHeight="1">
      <c r="B86" s="125" t="s">
        <v>114</v>
      </c>
      <c r="C86" s="27">
        <v>7152</v>
      </c>
      <c r="D86" s="124">
        <v>2E-3</v>
      </c>
      <c r="E86" s="27">
        <v>393</v>
      </c>
      <c r="F86" s="16">
        <v>2E-3</v>
      </c>
      <c r="G86" s="27">
        <v>6759</v>
      </c>
      <c r="H86" s="16">
        <v>2E-3</v>
      </c>
    </row>
    <row r="87" spans="2:8" s="107" customFormat="1" ht="30" customHeight="1">
      <c r="B87" s="125" t="s">
        <v>115</v>
      </c>
      <c r="C87" s="27">
        <v>56263</v>
      </c>
      <c r="D87" s="124">
        <v>1.4E-2</v>
      </c>
      <c r="E87" s="27">
        <v>5100</v>
      </c>
      <c r="F87" s="16">
        <v>2.1000000000000001E-2</v>
      </c>
      <c r="G87" s="27">
        <v>51163</v>
      </c>
      <c r="H87" s="16">
        <v>1.2999999999999999E-2</v>
      </c>
    </row>
    <row r="88" spans="2:8" s="107" customFormat="1" ht="30" customHeight="1">
      <c r="B88" s="125" t="s">
        <v>116</v>
      </c>
      <c r="C88" s="27">
        <v>269733</v>
      </c>
      <c r="D88" s="124">
        <v>6.7000000000000004E-2</v>
      </c>
      <c r="E88" s="27">
        <v>63916</v>
      </c>
      <c r="F88" s="16">
        <v>0.26100000000000001</v>
      </c>
      <c r="G88" s="27">
        <v>205817</v>
      </c>
      <c r="H88" s="16">
        <v>5.3999999999999999E-2</v>
      </c>
    </row>
    <row r="89" spans="2:8" s="107" customFormat="1" ht="30" customHeight="1">
      <c r="B89" s="125" t="s">
        <v>117</v>
      </c>
      <c r="C89" s="27">
        <v>17054</v>
      </c>
      <c r="D89" s="124">
        <v>4.0000000000000001E-3</v>
      </c>
      <c r="E89" s="27">
        <v>3975</v>
      </c>
      <c r="F89" s="16">
        <v>1.6E-2</v>
      </c>
      <c r="G89" s="27">
        <v>13079</v>
      </c>
      <c r="H89" s="16">
        <v>3.0000000000000001E-3</v>
      </c>
    </row>
    <row r="90" spans="2:8" s="107" customFormat="1" ht="30" customHeight="1">
      <c r="B90" s="125" t="s">
        <v>118</v>
      </c>
      <c r="C90" s="27">
        <v>38585</v>
      </c>
      <c r="D90" s="124">
        <v>0.01</v>
      </c>
      <c r="E90" s="27">
        <v>5329</v>
      </c>
      <c r="F90" s="16">
        <v>2.1999999999999999E-2</v>
      </c>
      <c r="G90" s="27">
        <v>33256</v>
      </c>
      <c r="H90" s="16">
        <v>8.9999999999999993E-3</v>
      </c>
    </row>
    <row r="91" spans="2:8" s="107" customFormat="1" ht="30" customHeight="1">
      <c r="B91" s="125" t="s">
        <v>119</v>
      </c>
      <c r="C91" s="27">
        <v>48736</v>
      </c>
      <c r="D91" s="124">
        <v>1.2E-2</v>
      </c>
      <c r="E91" s="27">
        <v>8137</v>
      </c>
      <c r="F91" s="16">
        <v>3.3000000000000002E-2</v>
      </c>
      <c r="G91" s="27">
        <v>40599</v>
      </c>
      <c r="H91" s="16">
        <v>1.0999999999999999E-2</v>
      </c>
    </row>
    <row r="92" spans="2:8" s="107" customFormat="1" ht="30" customHeight="1">
      <c r="B92" s="125" t="s">
        <v>120</v>
      </c>
      <c r="C92" s="27">
        <v>46577</v>
      </c>
      <c r="D92" s="124">
        <v>1.2E-2</v>
      </c>
      <c r="E92" s="27">
        <v>5478</v>
      </c>
      <c r="F92" s="16">
        <v>2.1999999999999999E-2</v>
      </c>
      <c r="G92" s="27">
        <v>41099</v>
      </c>
      <c r="H92" s="16">
        <v>1.0999999999999999E-2</v>
      </c>
    </row>
    <row r="93" spans="2:8" s="107" customFormat="1" ht="30" customHeight="1">
      <c r="B93" s="125" t="s">
        <v>121</v>
      </c>
      <c r="C93" s="27">
        <v>58583</v>
      </c>
      <c r="D93" s="124">
        <v>1.4E-2</v>
      </c>
      <c r="E93" s="27">
        <v>6627</v>
      </c>
      <c r="F93" s="16">
        <v>2.7E-2</v>
      </c>
      <c r="G93" s="27">
        <v>51956</v>
      </c>
      <c r="H93" s="16">
        <v>1.4E-2</v>
      </c>
    </row>
    <row r="94" spans="2:8" s="107" customFormat="1" ht="30" customHeight="1">
      <c r="B94" s="125" t="s">
        <v>122</v>
      </c>
      <c r="C94" s="27">
        <v>136429</v>
      </c>
      <c r="D94" s="124">
        <v>3.4000000000000002E-2</v>
      </c>
      <c r="E94" s="27">
        <v>13245</v>
      </c>
      <c r="F94" s="16">
        <v>5.3999999999999999E-2</v>
      </c>
      <c r="G94" s="27">
        <v>123184</v>
      </c>
      <c r="H94" s="16">
        <v>3.2000000000000001E-2</v>
      </c>
    </row>
    <row r="95" spans="2:8" s="107" customFormat="1" ht="30" customHeight="1">
      <c r="B95" s="125" t="s">
        <v>123</v>
      </c>
      <c r="C95" s="27">
        <v>49693</v>
      </c>
      <c r="D95" s="124">
        <v>1.2E-2</v>
      </c>
      <c r="E95" s="27">
        <v>19502</v>
      </c>
      <c r="F95" s="16">
        <v>0.08</v>
      </c>
      <c r="G95" s="27">
        <v>30191</v>
      </c>
      <c r="H95" s="16">
        <v>8.0000000000000002E-3</v>
      </c>
    </row>
    <row r="96" spans="2:8" s="107" customFormat="1" ht="30" customHeight="1">
      <c r="B96" s="125" t="s">
        <v>124</v>
      </c>
      <c r="C96" s="27">
        <v>779902</v>
      </c>
      <c r="D96" s="124">
        <v>0.193</v>
      </c>
      <c r="E96" s="27">
        <v>131341</v>
      </c>
      <c r="F96" s="16">
        <v>0.53700000000000003</v>
      </c>
      <c r="G96" s="27">
        <v>648561</v>
      </c>
      <c r="H96" s="16">
        <v>0.17100000000000001</v>
      </c>
    </row>
    <row r="97" spans="2:8" s="107" customFormat="1" ht="30" customHeight="1">
      <c r="B97" s="125" t="s">
        <v>125</v>
      </c>
      <c r="C97" s="27">
        <v>1005700</v>
      </c>
      <c r="D97" s="124">
        <v>0.249</v>
      </c>
      <c r="E97" s="27">
        <v>134658</v>
      </c>
      <c r="F97" s="16">
        <v>0.55000000000000004</v>
      </c>
      <c r="G97" s="27">
        <v>871042</v>
      </c>
      <c r="H97" s="16">
        <v>0.22900000000000001</v>
      </c>
    </row>
    <row r="98" spans="2:8" s="107" customFormat="1" ht="30" customHeight="1">
      <c r="B98" s="125" t="s">
        <v>126</v>
      </c>
      <c r="C98" s="27">
        <v>134392</v>
      </c>
      <c r="D98" s="124">
        <v>3.3000000000000002E-2</v>
      </c>
      <c r="E98" s="27">
        <v>36203</v>
      </c>
      <c r="F98" s="16">
        <v>0.14799999999999999</v>
      </c>
      <c r="G98" s="27">
        <v>98189</v>
      </c>
      <c r="H98" s="16">
        <v>2.5999999999999999E-2</v>
      </c>
    </row>
    <row r="99" spans="2:8" s="107" customFormat="1" ht="30" customHeight="1">
      <c r="B99" s="125" t="s">
        <v>127</v>
      </c>
      <c r="C99" s="27">
        <v>393156</v>
      </c>
      <c r="D99" s="124">
        <v>9.7000000000000003E-2</v>
      </c>
      <c r="E99" s="27">
        <v>64009</v>
      </c>
      <c r="F99" s="16">
        <v>0.26200000000000001</v>
      </c>
      <c r="G99" s="27">
        <v>329147</v>
      </c>
      <c r="H99" s="16">
        <v>8.6999999999999994E-2</v>
      </c>
    </row>
    <row r="100" spans="2:8" s="107" customFormat="1" ht="30" customHeight="1">
      <c r="B100" s="125" t="s">
        <v>128</v>
      </c>
      <c r="C100" s="27">
        <v>175936</v>
      </c>
      <c r="D100" s="124">
        <v>4.3999999999999997E-2</v>
      </c>
      <c r="E100" s="27">
        <v>35531</v>
      </c>
      <c r="F100" s="16">
        <v>0.14499999999999999</v>
      </c>
      <c r="G100" s="27">
        <v>140405</v>
      </c>
      <c r="H100" s="16">
        <v>3.6999999999999998E-2</v>
      </c>
    </row>
    <row r="101" spans="2:8" s="107" customFormat="1" ht="30" customHeight="1">
      <c r="B101" s="125" t="s">
        <v>129</v>
      </c>
      <c r="C101" s="27">
        <v>31618</v>
      </c>
      <c r="D101" s="124">
        <v>8.0000000000000002E-3</v>
      </c>
      <c r="E101" s="27">
        <v>6017</v>
      </c>
      <c r="F101" s="16">
        <v>2.5000000000000001E-2</v>
      </c>
      <c r="G101" s="27">
        <v>25601</v>
      </c>
      <c r="H101" s="16">
        <v>7.0000000000000001E-3</v>
      </c>
    </row>
    <row r="102" spans="2:8" s="107" customFormat="1" ht="30" customHeight="1">
      <c r="B102" s="125" t="s">
        <v>130</v>
      </c>
      <c r="C102" s="27">
        <v>63865</v>
      </c>
      <c r="D102" s="124">
        <v>1.6E-2</v>
      </c>
      <c r="E102" s="27">
        <v>11405</v>
      </c>
      <c r="F102" s="16">
        <v>4.7E-2</v>
      </c>
      <c r="G102" s="27">
        <v>52460</v>
      </c>
      <c r="H102" s="16">
        <v>1.4E-2</v>
      </c>
    </row>
    <row r="103" spans="2:8" s="107" customFormat="1" ht="30" customHeight="1">
      <c r="B103" s="125" t="s">
        <v>131</v>
      </c>
      <c r="C103" s="27">
        <v>102965</v>
      </c>
      <c r="D103" s="124">
        <v>2.5000000000000001E-2</v>
      </c>
      <c r="E103" s="27">
        <v>12371</v>
      </c>
      <c r="F103" s="16">
        <v>5.0999999999999997E-2</v>
      </c>
      <c r="G103" s="27">
        <v>90594</v>
      </c>
      <c r="H103" s="16">
        <v>2.4E-2</v>
      </c>
    </row>
    <row r="104" spans="2:8" s="107" customFormat="1" ht="30" customHeight="1">
      <c r="B104" s="125" t="s">
        <v>132</v>
      </c>
      <c r="C104" s="27">
        <v>97998</v>
      </c>
      <c r="D104" s="124">
        <v>2.4E-2</v>
      </c>
      <c r="E104" s="27">
        <v>15860</v>
      </c>
      <c r="F104" s="16">
        <v>6.5000000000000002E-2</v>
      </c>
      <c r="G104" s="27">
        <v>82138</v>
      </c>
      <c r="H104" s="16">
        <v>2.1999999999999999E-2</v>
      </c>
    </row>
    <row r="105" spans="2:8" s="107" customFormat="1" ht="30" customHeight="1">
      <c r="B105" s="125" t="s">
        <v>133</v>
      </c>
      <c r="C105" s="27">
        <v>19171</v>
      </c>
      <c r="D105" s="124">
        <v>5.0000000000000001E-3</v>
      </c>
      <c r="E105" s="27">
        <v>4112</v>
      </c>
      <c r="F105" s="16">
        <v>1.7000000000000001E-2</v>
      </c>
      <c r="G105" s="27">
        <v>15059</v>
      </c>
      <c r="H105" s="16">
        <v>4.0000000000000001E-3</v>
      </c>
    </row>
    <row r="106" spans="2:8" s="107" customFormat="1" ht="30" customHeight="1">
      <c r="B106" s="125" t="s">
        <v>134</v>
      </c>
      <c r="C106" s="27">
        <v>33304</v>
      </c>
      <c r="D106" s="124">
        <v>8.0000000000000002E-3</v>
      </c>
      <c r="E106" s="27">
        <v>3463</v>
      </c>
      <c r="F106" s="16">
        <v>1.4E-2</v>
      </c>
      <c r="G106" s="27">
        <v>29841</v>
      </c>
      <c r="H106" s="16">
        <v>8.0000000000000002E-3</v>
      </c>
    </row>
    <row r="107" spans="2:8" s="107" customFormat="1" ht="30" customHeight="1">
      <c r="B107" s="125" t="s">
        <v>135</v>
      </c>
      <c r="C107" s="27">
        <v>91048</v>
      </c>
      <c r="D107" s="124">
        <v>2.3E-2</v>
      </c>
      <c r="E107" s="27">
        <v>28241</v>
      </c>
      <c r="F107" s="16">
        <v>0.115</v>
      </c>
      <c r="G107" s="27">
        <v>62807</v>
      </c>
      <c r="H107" s="16">
        <v>1.7000000000000001E-2</v>
      </c>
    </row>
    <row r="108" spans="2:8" s="107" customFormat="1" ht="30" customHeight="1">
      <c r="B108" s="125" t="s">
        <v>136</v>
      </c>
      <c r="C108" s="27">
        <v>208852</v>
      </c>
      <c r="D108" s="124">
        <v>5.1999999999999998E-2</v>
      </c>
      <c r="E108" s="27">
        <v>22926</v>
      </c>
      <c r="F108" s="16">
        <v>9.4E-2</v>
      </c>
      <c r="G108" s="27">
        <v>185926</v>
      </c>
      <c r="H108" s="16">
        <v>4.9000000000000002E-2</v>
      </c>
    </row>
    <row r="109" spans="2:8" s="107" customFormat="1" ht="30" customHeight="1">
      <c r="B109" s="125" t="s">
        <v>137</v>
      </c>
      <c r="C109" s="27">
        <v>17485</v>
      </c>
      <c r="D109" s="124">
        <v>4.0000000000000001E-3</v>
      </c>
      <c r="E109" s="27">
        <v>2672</v>
      </c>
      <c r="F109" s="16">
        <v>1.0999999999999999E-2</v>
      </c>
      <c r="G109" s="27">
        <v>14813</v>
      </c>
      <c r="H109" s="16">
        <v>4.0000000000000001E-3</v>
      </c>
    </row>
    <row r="110" spans="2:8" s="107" customFormat="1" ht="30" customHeight="1">
      <c r="B110" s="125" t="s">
        <v>138</v>
      </c>
      <c r="C110" s="27">
        <v>66500</v>
      </c>
      <c r="D110" s="124">
        <v>1.6E-2</v>
      </c>
      <c r="E110" s="27">
        <v>11344</v>
      </c>
      <c r="F110" s="16">
        <v>4.5999999999999999E-2</v>
      </c>
      <c r="G110" s="27">
        <v>55156</v>
      </c>
      <c r="H110" s="16">
        <v>1.4999999999999999E-2</v>
      </c>
    </row>
    <row r="111" spans="2:8" s="107" customFormat="1" ht="30" customHeight="1">
      <c r="B111" s="125" t="s">
        <v>139</v>
      </c>
      <c r="C111" s="27">
        <v>179048</v>
      </c>
      <c r="D111" s="124">
        <v>4.3999999999999997E-2</v>
      </c>
      <c r="E111" s="27">
        <v>35532</v>
      </c>
      <c r="F111" s="16">
        <v>0.14499999999999999</v>
      </c>
      <c r="G111" s="27">
        <v>143516</v>
      </c>
      <c r="H111" s="16">
        <v>3.7999999999999999E-2</v>
      </c>
    </row>
    <row r="112" spans="2:8" s="107" customFormat="1" ht="30" customHeight="1">
      <c r="B112" s="125" t="s">
        <v>140</v>
      </c>
      <c r="C112" s="27">
        <v>26976</v>
      </c>
      <c r="D112" s="124">
        <v>7.0000000000000001E-3</v>
      </c>
      <c r="E112" s="27">
        <v>3085</v>
      </c>
      <c r="F112" s="16">
        <v>1.2999999999999999E-2</v>
      </c>
      <c r="G112" s="27">
        <v>23891</v>
      </c>
      <c r="H112" s="16">
        <v>6.0000000000000001E-3</v>
      </c>
    </row>
    <row r="113" spans="2:8" s="107" customFormat="1" ht="30" customHeight="1">
      <c r="B113" s="125" t="s">
        <v>141</v>
      </c>
      <c r="C113" s="27">
        <v>492601</v>
      </c>
      <c r="D113" s="124">
        <v>0.122</v>
      </c>
      <c r="E113" s="27">
        <v>42717</v>
      </c>
      <c r="F113" s="16">
        <v>0.17499999999999999</v>
      </c>
      <c r="G113" s="27">
        <v>449884</v>
      </c>
      <c r="H113" s="16">
        <v>0.11899999999999999</v>
      </c>
    </row>
    <row r="114" spans="2:8" s="107" customFormat="1" ht="30" customHeight="1">
      <c r="B114" s="125" t="s">
        <v>142</v>
      </c>
      <c r="C114" s="27">
        <v>168543</v>
      </c>
      <c r="D114" s="124">
        <v>4.2000000000000003E-2</v>
      </c>
      <c r="E114" s="27">
        <v>20094</v>
      </c>
      <c r="F114" s="16">
        <v>8.2000000000000003E-2</v>
      </c>
      <c r="G114" s="27">
        <v>148449</v>
      </c>
      <c r="H114" s="16">
        <v>3.9E-2</v>
      </c>
    </row>
    <row r="115" spans="2:8" s="107" customFormat="1" ht="30" customHeight="1">
      <c r="B115" s="125" t="s">
        <v>143</v>
      </c>
      <c r="C115" s="27">
        <v>373401</v>
      </c>
      <c r="D115" s="124">
        <v>9.1999999999999998E-2</v>
      </c>
      <c r="E115" s="27">
        <v>22448</v>
      </c>
      <c r="F115" s="16">
        <v>9.1999999999999998E-2</v>
      </c>
      <c r="G115" s="27">
        <v>350953</v>
      </c>
      <c r="H115" s="16">
        <v>9.1999999999999998E-2</v>
      </c>
    </row>
    <row r="116" spans="2:8" s="107" customFormat="1" ht="30" customHeight="1">
      <c r="B116" s="125" t="s">
        <v>144</v>
      </c>
      <c r="C116" s="27">
        <v>135029</v>
      </c>
      <c r="D116" s="124">
        <v>3.3000000000000002E-2</v>
      </c>
      <c r="E116" s="27">
        <v>9556</v>
      </c>
      <c r="F116" s="16">
        <v>3.9E-2</v>
      </c>
      <c r="G116" s="27">
        <v>125473</v>
      </c>
      <c r="H116" s="16">
        <v>3.3000000000000002E-2</v>
      </c>
    </row>
    <row r="117" spans="2:8" s="107" customFormat="1" ht="30" customHeight="1">
      <c r="B117" s="125" t="s">
        <v>145</v>
      </c>
      <c r="C117" s="27">
        <v>1051722</v>
      </c>
      <c r="D117" s="124">
        <v>0.26</v>
      </c>
      <c r="E117" s="27">
        <v>71942</v>
      </c>
      <c r="F117" s="16">
        <v>0.29399999999999998</v>
      </c>
      <c r="G117" s="27">
        <v>979780</v>
      </c>
      <c r="H117" s="16">
        <v>0.25800000000000001</v>
      </c>
    </row>
    <row r="118" spans="2:8" s="107" customFormat="1" ht="30" customHeight="1">
      <c r="B118" s="125" t="s">
        <v>146</v>
      </c>
      <c r="C118" s="27">
        <v>93516</v>
      </c>
      <c r="D118" s="124">
        <v>2.3E-2</v>
      </c>
      <c r="E118" s="27">
        <v>6921</v>
      </c>
      <c r="F118" s="16">
        <v>2.8000000000000001E-2</v>
      </c>
      <c r="G118" s="27">
        <v>86595</v>
      </c>
      <c r="H118" s="16">
        <v>2.3E-2</v>
      </c>
    </row>
    <row r="119" spans="2:8" s="107" customFormat="1" ht="30" customHeight="1">
      <c r="B119" s="125" t="s">
        <v>147</v>
      </c>
      <c r="C119" s="27">
        <v>48677</v>
      </c>
      <c r="D119" s="124">
        <v>1.2E-2</v>
      </c>
      <c r="E119" s="27">
        <v>6423</v>
      </c>
      <c r="F119" s="16">
        <v>2.5999999999999999E-2</v>
      </c>
      <c r="G119" s="27">
        <v>42254</v>
      </c>
      <c r="H119" s="16">
        <v>1.0999999999999999E-2</v>
      </c>
    </row>
    <row r="120" spans="2:8" s="107" customFormat="1" ht="30" customHeight="1">
      <c r="B120" s="125" t="s">
        <v>148</v>
      </c>
      <c r="C120" s="27">
        <v>45659</v>
      </c>
      <c r="D120" s="124">
        <v>1.0999999999999999E-2</v>
      </c>
      <c r="E120" s="27">
        <v>5952</v>
      </c>
      <c r="F120" s="16">
        <v>2.4E-2</v>
      </c>
      <c r="G120" s="27">
        <v>39707</v>
      </c>
      <c r="H120" s="16">
        <v>0.01</v>
      </c>
    </row>
    <row r="121" spans="2:8" s="107" customFormat="1" ht="30" customHeight="1">
      <c r="B121" s="125" t="s">
        <v>149</v>
      </c>
      <c r="C121" s="27">
        <v>87153</v>
      </c>
      <c r="D121" s="124">
        <v>2.1999999999999999E-2</v>
      </c>
      <c r="E121" s="27">
        <v>8630</v>
      </c>
      <c r="F121" s="16">
        <v>3.5000000000000003E-2</v>
      </c>
      <c r="G121" s="27">
        <v>78523</v>
      </c>
      <c r="H121" s="16">
        <v>2.1000000000000001E-2</v>
      </c>
    </row>
    <row r="122" spans="2:8" s="107" customFormat="1" ht="30" customHeight="1">
      <c r="B122" s="125" t="s">
        <v>150</v>
      </c>
      <c r="C122" s="27">
        <v>2984</v>
      </c>
      <c r="D122" s="124">
        <v>1E-3</v>
      </c>
      <c r="E122" s="27">
        <v>270</v>
      </c>
      <c r="F122" s="16">
        <v>1E-3</v>
      </c>
      <c r="G122" s="27">
        <v>2714</v>
      </c>
      <c r="H122" s="16">
        <v>1E-3</v>
      </c>
    </row>
    <row r="123" spans="2:8" s="107" customFormat="1" ht="30" customHeight="1">
      <c r="B123" s="125" t="s">
        <v>151</v>
      </c>
      <c r="C123" s="27">
        <v>139577</v>
      </c>
      <c r="D123" s="124">
        <v>3.5000000000000003E-2</v>
      </c>
      <c r="E123" s="27">
        <v>6278</v>
      </c>
      <c r="F123" s="16">
        <v>2.5999999999999999E-2</v>
      </c>
      <c r="G123" s="27">
        <v>133299</v>
      </c>
      <c r="H123" s="16">
        <v>3.5000000000000003E-2</v>
      </c>
    </row>
    <row r="124" spans="2:8" s="107" customFormat="1" ht="30" customHeight="1">
      <c r="B124" s="125" t="s">
        <v>152</v>
      </c>
      <c r="C124" s="27">
        <v>27267</v>
      </c>
      <c r="D124" s="124">
        <v>7.0000000000000001E-3</v>
      </c>
      <c r="E124" s="27">
        <v>3804</v>
      </c>
      <c r="F124" s="16">
        <v>1.6E-2</v>
      </c>
      <c r="G124" s="27">
        <v>23463</v>
      </c>
      <c r="H124" s="16">
        <v>6.0000000000000001E-3</v>
      </c>
    </row>
    <row r="125" spans="2:8" s="107" customFormat="1" ht="30" customHeight="1">
      <c r="B125" s="125" t="s">
        <v>153</v>
      </c>
      <c r="C125" s="27">
        <v>11024</v>
      </c>
      <c r="D125" s="124">
        <v>3.0000000000000001E-3</v>
      </c>
      <c r="E125" s="27">
        <v>678</v>
      </c>
      <c r="F125" s="16">
        <v>3.0000000000000001E-3</v>
      </c>
      <c r="G125" s="27">
        <v>10346</v>
      </c>
      <c r="H125" s="16">
        <v>3.0000000000000001E-3</v>
      </c>
    </row>
    <row r="126" spans="2:8" s="107" customFormat="1" ht="30" customHeight="1">
      <c r="B126" s="125" t="s">
        <v>154</v>
      </c>
      <c r="C126" s="27">
        <v>41390</v>
      </c>
      <c r="D126" s="124">
        <v>0.01</v>
      </c>
      <c r="E126" s="27">
        <v>3207</v>
      </c>
      <c r="F126" s="16">
        <v>1.2999999999999999E-2</v>
      </c>
      <c r="G126" s="27">
        <v>38183</v>
      </c>
      <c r="H126" s="16">
        <v>0.01</v>
      </c>
    </row>
    <row r="127" spans="2:8" s="107" customFormat="1" ht="30" customHeight="1">
      <c r="B127" s="125" t="s">
        <v>155</v>
      </c>
      <c r="C127" s="27">
        <v>54725</v>
      </c>
      <c r="D127" s="124">
        <v>1.4E-2</v>
      </c>
      <c r="E127" s="27">
        <v>7628</v>
      </c>
      <c r="F127" s="16">
        <v>3.1E-2</v>
      </c>
      <c r="G127" s="27">
        <v>47097</v>
      </c>
      <c r="H127" s="16">
        <v>1.2E-2</v>
      </c>
    </row>
    <row r="128" spans="2:8" s="107" customFormat="1" ht="30" customHeight="1">
      <c r="B128" s="125" t="s">
        <v>156</v>
      </c>
      <c r="C128" s="27">
        <v>409910</v>
      </c>
      <c r="D128" s="124">
        <v>0.10100000000000001</v>
      </c>
      <c r="E128" s="27">
        <v>47273</v>
      </c>
      <c r="F128" s="16">
        <v>0.193</v>
      </c>
      <c r="G128" s="27">
        <v>362637</v>
      </c>
      <c r="H128" s="16">
        <v>9.6000000000000002E-2</v>
      </c>
    </row>
    <row r="129" spans="2:8" s="107" customFormat="1" ht="30" customHeight="1">
      <c r="B129" s="125" t="s">
        <v>157</v>
      </c>
      <c r="C129" s="27">
        <v>47709</v>
      </c>
      <c r="D129" s="124">
        <v>1.2E-2</v>
      </c>
      <c r="E129" s="27">
        <v>8626</v>
      </c>
      <c r="F129" s="16">
        <v>3.5000000000000003E-2</v>
      </c>
      <c r="G129" s="27">
        <v>39083</v>
      </c>
      <c r="H129" s="16">
        <v>0.01</v>
      </c>
    </row>
    <row r="130" spans="2:8" s="107" customFormat="1" ht="30" customHeight="1">
      <c r="B130" s="125" t="s">
        <v>158</v>
      </c>
      <c r="C130" s="27">
        <v>30768</v>
      </c>
      <c r="D130" s="124">
        <v>8.0000000000000002E-3</v>
      </c>
      <c r="E130" s="27">
        <v>6390</v>
      </c>
      <c r="F130" s="16">
        <v>2.5999999999999999E-2</v>
      </c>
      <c r="G130" s="27">
        <v>24378</v>
      </c>
      <c r="H130" s="16">
        <v>6.0000000000000001E-3</v>
      </c>
    </row>
    <row r="131" spans="2:8" s="107" customFormat="1" ht="30" customHeight="1">
      <c r="B131" s="125" t="s">
        <v>159</v>
      </c>
      <c r="C131" s="27">
        <v>2834</v>
      </c>
      <c r="D131" s="124">
        <v>1E-3</v>
      </c>
      <c r="E131" s="27">
        <v>710</v>
      </c>
      <c r="F131" s="16">
        <v>3.0000000000000001E-3</v>
      </c>
      <c r="G131" s="27">
        <v>2124</v>
      </c>
      <c r="H131" s="16">
        <v>1E-3</v>
      </c>
    </row>
    <row r="132" spans="2:8" s="107" customFormat="1" ht="30" customHeight="1">
      <c r="B132" s="125" t="s">
        <v>160</v>
      </c>
      <c r="C132" s="27">
        <v>299109</v>
      </c>
      <c r="D132" s="124">
        <v>7.3999999999999996E-2</v>
      </c>
      <c r="E132" s="27">
        <v>100243</v>
      </c>
      <c r="F132" s="16">
        <v>0.41</v>
      </c>
      <c r="G132" s="27">
        <v>198866</v>
      </c>
      <c r="H132" s="16">
        <v>5.1999999999999998E-2</v>
      </c>
    </row>
    <row r="133" spans="2:8" s="107" customFormat="1" ht="30" customHeight="1">
      <c r="B133" s="125" t="s">
        <v>161</v>
      </c>
      <c r="C133" s="27">
        <v>476784</v>
      </c>
      <c r="D133" s="124">
        <v>0.11799999999999999</v>
      </c>
      <c r="E133" s="27">
        <v>125585</v>
      </c>
      <c r="F133" s="16">
        <v>0.51300000000000001</v>
      </c>
      <c r="G133" s="27">
        <v>351199</v>
      </c>
      <c r="H133" s="16">
        <v>9.2999999999999999E-2</v>
      </c>
    </row>
    <row r="134" spans="2:8" s="107" customFormat="1" ht="30" customHeight="1">
      <c r="B134" s="125" t="s">
        <v>162</v>
      </c>
      <c r="C134" s="27">
        <v>86839</v>
      </c>
      <c r="D134" s="124">
        <v>2.1000000000000001E-2</v>
      </c>
      <c r="E134" s="27">
        <v>25880</v>
      </c>
      <c r="F134" s="16">
        <v>0.106</v>
      </c>
      <c r="G134" s="27">
        <v>60959</v>
      </c>
      <c r="H134" s="16">
        <v>1.6E-2</v>
      </c>
    </row>
    <row r="135" spans="2:8" s="107" customFormat="1" ht="30" customHeight="1">
      <c r="B135" s="125" t="s">
        <v>163</v>
      </c>
      <c r="C135" s="27">
        <v>71426</v>
      </c>
      <c r="D135" s="124">
        <v>1.7999999999999999E-2</v>
      </c>
      <c r="E135" s="27">
        <v>21668</v>
      </c>
      <c r="F135" s="16">
        <v>8.8999999999999996E-2</v>
      </c>
      <c r="G135" s="27">
        <v>49758</v>
      </c>
      <c r="H135" s="16">
        <v>1.2999999999999999E-2</v>
      </c>
    </row>
    <row r="136" spans="2:8" s="107" customFormat="1" ht="30" customHeight="1">
      <c r="B136" s="125" t="s">
        <v>164</v>
      </c>
      <c r="C136" s="27">
        <v>101246</v>
      </c>
      <c r="D136" s="124">
        <v>2.5000000000000001E-2</v>
      </c>
      <c r="E136" s="27">
        <v>18625</v>
      </c>
      <c r="F136" s="16">
        <v>7.5999999999999998E-2</v>
      </c>
      <c r="G136" s="27">
        <v>82621</v>
      </c>
      <c r="H136" s="16">
        <v>2.1999999999999999E-2</v>
      </c>
    </row>
    <row r="137" spans="2:8" s="107" customFormat="1" ht="30" customHeight="1">
      <c r="B137" s="125" t="s">
        <v>165</v>
      </c>
      <c r="C137" s="27">
        <v>302004</v>
      </c>
      <c r="D137" s="124">
        <v>7.4999999999999997E-2</v>
      </c>
      <c r="E137" s="27">
        <v>67286</v>
      </c>
      <c r="F137" s="16">
        <v>0.27500000000000002</v>
      </c>
      <c r="G137" s="27">
        <v>234718</v>
      </c>
      <c r="H137" s="16">
        <v>6.2E-2</v>
      </c>
    </row>
    <row r="138" spans="2:8" s="107" customFormat="1" ht="30" customHeight="1">
      <c r="B138" s="125" t="s">
        <v>166</v>
      </c>
      <c r="C138" s="27">
        <v>31248</v>
      </c>
      <c r="D138" s="124">
        <v>8.0000000000000002E-3</v>
      </c>
      <c r="E138" s="27">
        <v>4410</v>
      </c>
      <c r="F138" s="16">
        <v>1.7999999999999999E-2</v>
      </c>
      <c r="G138" s="27">
        <v>26838</v>
      </c>
      <c r="H138" s="16">
        <v>7.0000000000000001E-3</v>
      </c>
    </row>
    <row r="139" spans="2:8" s="107" customFormat="1" ht="30" customHeight="1">
      <c r="B139" s="125" t="s">
        <v>167</v>
      </c>
      <c r="C139" s="27">
        <v>157217</v>
      </c>
      <c r="D139" s="124">
        <v>3.9E-2</v>
      </c>
      <c r="E139" s="27">
        <v>23515</v>
      </c>
      <c r="F139" s="16">
        <v>9.6000000000000002E-2</v>
      </c>
      <c r="G139" s="27">
        <v>133702</v>
      </c>
      <c r="H139" s="16">
        <v>3.5000000000000003E-2</v>
      </c>
    </row>
    <row r="140" spans="2:8" s="107" customFormat="1" ht="30" customHeight="1">
      <c r="B140" s="125" t="s">
        <v>168</v>
      </c>
      <c r="C140" s="27">
        <v>140084</v>
      </c>
      <c r="D140" s="124">
        <v>3.5000000000000003E-2</v>
      </c>
      <c r="E140" s="27">
        <v>23171</v>
      </c>
      <c r="F140" s="16">
        <v>9.5000000000000001E-2</v>
      </c>
      <c r="G140" s="27">
        <v>116913</v>
      </c>
      <c r="H140" s="16">
        <v>3.1E-2</v>
      </c>
    </row>
    <row r="141" spans="2:8" s="107" customFormat="1" ht="30" customHeight="1">
      <c r="B141" s="125" t="s">
        <v>169</v>
      </c>
      <c r="C141" s="27">
        <v>26316</v>
      </c>
      <c r="D141" s="124">
        <v>7.0000000000000001E-3</v>
      </c>
      <c r="E141" s="27">
        <v>4682</v>
      </c>
      <c r="F141" s="16">
        <v>1.9E-2</v>
      </c>
      <c r="G141" s="27">
        <v>21634</v>
      </c>
      <c r="H141" s="16">
        <v>6.0000000000000001E-3</v>
      </c>
    </row>
    <row r="142" spans="2:8" s="107" customFormat="1" ht="30" customHeight="1">
      <c r="B142" s="125" t="s">
        <v>170</v>
      </c>
      <c r="C142" s="27">
        <v>42205</v>
      </c>
      <c r="D142" s="124">
        <v>0.01</v>
      </c>
      <c r="E142" s="27">
        <v>18202</v>
      </c>
      <c r="F142" s="16">
        <v>7.3999999999999996E-2</v>
      </c>
      <c r="G142" s="27">
        <v>24003</v>
      </c>
      <c r="H142" s="16">
        <v>6.0000000000000001E-3</v>
      </c>
    </row>
    <row r="143" spans="2:8" s="107" customFormat="1" ht="30" customHeight="1">
      <c r="B143" s="125" t="s">
        <v>171</v>
      </c>
      <c r="C143" s="27">
        <v>100590</v>
      </c>
      <c r="D143" s="124">
        <v>2.5000000000000001E-2</v>
      </c>
      <c r="E143" s="27">
        <v>21754</v>
      </c>
      <c r="F143" s="16">
        <v>8.8999999999999996E-2</v>
      </c>
      <c r="G143" s="27">
        <v>78836</v>
      </c>
      <c r="H143" s="16">
        <v>2.1000000000000001E-2</v>
      </c>
    </row>
    <row r="144" spans="2:8" s="107" customFormat="1" ht="30" customHeight="1">
      <c r="B144" s="125" t="s">
        <v>172</v>
      </c>
      <c r="C144" s="27">
        <v>466681</v>
      </c>
      <c r="D144" s="124">
        <v>0.115</v>
      </c>
      <c r="E144" s="27">
        <v>85420</v>
      </c>
      <c r="F144" s="16">
        <v>0.34899999999999998</v>
      </c>
      <c r="G144" s="27">
        <v>381261</v>
      </c>
      <c r="H144" s="16">
        <v>0.1</v>
      </c>
    </row>
    <row r="145" spans="2:8" s="107" customFormat="1" ht="30" customHeight="1">
      <c r="B145" s="125" t="s">
        <v>173</v>
      </c>
      <c r="C145" s="27">
        <v>2137</v>
      </c>
      <c r="D145" s="124">
        <v>1E-3</v>
      </c>
      <c r="E145" s="27">
        <v>284</v>
      </c>
      <c r="F145" s="16">
        <v>1E-3</v>
      </c>
      <c r="G145" s="27">
        <v>1853</v>
      </c>
      <c r="H145" s="16">
        <v>0</v>
      </c>
    </row>
    <row r="146" spans="2:8" s="107" customFormat="1" ht="30" customHeight="1">
      <c r="B146" s="125" t="s">
        <v>174</v>
      </c>
      <c r="C146" s="27">
        <v>597325</v>
      </c>
      <c r="D146" s="124">
        <v>0.14799999999999999</v>
      </c>
      <c r="E146" s="27">
        <v>117551</v>
      </c>
      <c r="F146" s="16">
        <v>0.48099999999999998</v>
      </c>
      <c r="G146" s="27">
        <v>479774</v>
      </c>
      <c r="H146" s="16">
        <v>0.126</v>
      </c>
    </row>
    <row r="147" spans="2:8" s="107" customFormat="1" ht="30" customHeight="1">
      <c r="B147" s="125" t="s">
        <v>175</v>
      </c>
      <c r="C147" s="27">
        <v>70115</v>
      </c>
      <c r="D147" s="124">
        <v>1.7000000000000001E-2</v>
      </c>
      <c r="E147" s="27">
        <v>15256</v>
      </c>
      <c r="F147" s="16">
        <v>6.2E-2</v>
      </c>
      <c r="G147" s="27">
        <v>54859</v>
      </c>
      <c r="H147" s="16">
        <v>1.4E-2</v>
      </c>
    </row>
    <row r="148" spans="2:8" s="107" customFormat="1" ht="30" customHeight="1">
      <c r="B148" s="125" t="s">
        <v>176</v>
      </c>
      <c r="C148" s="27">
        <v>86386</v>
      </c>
      <c r="D148" s="124">
        <v>2.1000000000000001E-2</v>
      </c>
      <c r="E148" s="27">
        <v>23833</v>
      </c>
      <c r="F148" s="16">
        <v>9.7000000000000003E-2</v>
      </c>
      <c r="G148" s="27">
        <v>62553</v>
      </c>
      <c r="H148" s="16">
        <v>1.6E-2</v>
      </c>
    </row>
    <row r="149" spans="2:8" s="107" customFormat="1" ht="30" customHeight="1">
      <c r="B149" s="125" t="s">
        <v>177</v>
      </c>
      <c r="C149" s="27">
        <v>84029</v>
      </c>
      <c r="D149" s="124">
        <v>2.1000000000000001E-2</v>
      </c>
      <c r="E149" s="27">
        <v>25549</v>
      </c>
      <c r="F149" s="16">
        <v>0.104</v>
      </c>
      <c r="G149" s="27">
        <v>58480</v>
      </c>
      <c r="H149" s="16">
        <v>1.4999999999999999E-2</v>
      </c>
    </row>
    <row r="150" spans="2:8" s="107" customFormat="1" ht="30" customHeight="1">
      <c r="B150" s="125" t="s">
        <v>178</v>
      </c>
      <c r="C150" s="27">
        <v>37327</v>
      </c>
      <c r="D150" s="124">
        <v>8.9999999999999993E-3</v>
      </c>
      <c r="E150" s="27">
        <v>8931</v>
      </c>
      <c r="F150" s="16">
        <v>3.6999999999999998E-2</v>
      </c>
      <c r="G150" s="27">
        <v>28396</v>
      </c>
      <c r="H150" s="16">
        <v>7.0000000000000001E-3</v>
      </c>
    </row>
    <row r="151" spans="2:8" s="107" customFormat="1" ht="30" customHeight="1">
      <c r="B151" s="125" t="s">
        <v>179</v>
      </c>
      <c r="C151" s="27">
        <v>14701</v>
      </c>
      <c r="D151" s="124">
        <v>4.0000000000000001E-3</v>
      </c>
      <c r="E151" s="27">
        <v>1511</v>
      </c>
      <c r="F151" s="16">
        <v>6.0000000000000001E-3</v>
      </c>
      <c r="G151" s="27">
        <v>13190</v>
      </c>
      <c r="H151" s="16">
        <v>3.0000000000000001E-3</v>
      </c>
    </row>
    <row r="152" spans="2:8" s="107" customFormat="1" ht="30" customHeight="1">
      <c r="B152" s="125" t="s">
        <v>180</v>
      </c>
      <c r="C152" s="27">
        <v>62331</v>
      </c>
      <c r="D152" s="124">
        <v>1.4999999999999999E-2</v>
      </c>
      <c r="E152" s="27">
        <v>19820</v>
      </c>
      <c r="F152" s="16">
        <v>8.1000000000000003E-2</v>
      </c>
      <c r="G152" s="27">
        <v>42511</v>
      </c>
      <c r="H152" s="16">
        <v>1.0999999999999999E-2</v>
      </c>
    </row>
    <row r="153" spans="2:8" s="107" customFormat="1" ht="30" customHeight="1">
      <c r="B153" s="125" t="s">
        <v>181</v>
      </c>
      <c r="C153" s="27">
        <v>318810</v>
      </c>
      <c r="D153" s="124">
        <v>7.9000000000000001E-2</v>
      </c>
      <c r="E153" s="27">
        <v>97371</v>
      </c>
      <c r="F153" s="16">
        <v>0.39800000000000002</v>
      </c>
      <c r="G153" s="27">
        <v>221439</v>
      </c>
      <c r="H153" s="16">
        <v>5.8000000000000003E-2</v>
      </c>
    </row>
    <row r="154" spans="2:8" s="107" customFormat="1" ht="30" customHeight="1">
      <c r="B154" s="125" t="s">
        <v>182</v>
      </c>
      <c r="C154" s="27">
        <v>84464</v>
      </c>
      <c r="D154" s="124">
        <v>2.1000000000000001E-2</v>
      </c>
      <c r="E154" s="27">
        <v>25949</v>
      </c>
      <c r="F154" s="16">
        <v>0.106</v>
      </c>
      <c r="G154" s="27">
        <v>58515</v>
      </c>
      <c r="H154" s="16">
        <v>1.4999999999999999E-2</v>
      </c>
    </row>
    <row r="155" spans="2:8" s="107" customFormat="1" ht="30" customHeight="1">
      <c r="B155" s="125" t="s">
        <v>183</v>
      </c>
      <c r="C155" s="27">
        <v>67638</v>
      </c>
      <c r="D155" s="124">
        <v>1.7000000000000001E-2</v>
      </c>
      <c r="E155" s="27">
        <v>22242</v>
      </c>
      <c r="F155" s="16">
        <v>9.0999999999999998E-2</v>
      </c>
      <c r="G155" s="27">
        <v>45396</v>
      </c>
      <c r="H155" s="16">
        <v>1.2E-2</v>
      </c>
    </row>
    <row r="156" spans="2:8" s="107" customFormat="1" ht="30" customHeight="1">
      <c r="B156" s="125" t="s">
        <v>184</v>
      </c>
      <c r="C156" s="27">
        <v>231992</v>
      </c>
      <c r="D156" s="124">
        <v>5.7000000000000002E-2</v>
      </c>
      <c r="E156" s="27">
        <v>55156</v>
      </c>
      <c r="F156" s="16">
        <v>0.22500000000000001</v>
      </c>
      <c r="G156" s="27">
        <v>176836</v>
      </c>
      <c r="H156" s="16">
        <v>4.7E-2</v>
      </c>
    </row>
    <row r="157" spans="2:8" s="107" customFormat="1" ht="30" customHeight="1">
      <c r="B157" s="125" t="s">
        <v>185</v>
      </c>
      <c r="C157" s="27">
        <v>21615</v>
      </c>
      <c r="D157" s="124">
        <v>5.0000000000000001E-3</v>
      </c>
      <c r="E157" s="27">
        <v>5921</v>
      </c>
      <c r="F157" s="16">
        <v>2.4E-2</v>
      </c>
      <c r="G157" s="27">
        <v>15694</v>
      </c>
      <c r="H157" s="16">
        <v>4.0000000000000001E-3</v>
      </c>
    </row>
    <row r="158" spans="2:8" s="107" customFormat="1" ht="30" customHeight="1">
      <c r="B158" s="125" t="s">
        <v>186</v>
      </c>
      <c r="C158" s="27">
        <v>46879</v>
      </c>
      <c r="D158" s="124">
        <v>1.2E-2</v>
      </c>
      <c r="E158" s="27">
        <v>12848</v>
      </c>
      <c r="F158" s="16">
        <v>5.2999999999999999E-2</v>
      </c>
      <c r="G158" s="27">
        <v>34031</v>
      </c>
      <c r="H158" s="16">
        <v>8.9999999999999993E-3</v>
      </c>
    </row>
    <row r="159" spans="2:8" s="107" customFormat="1" ht="30" customHeight="1">
      <c r="B159" s="125" t="s">
        <v>187</v>
      </c>
      <c r="C159" s="27">
        <v>146919</v>
      </c>
      <c r="D159" s="124">
        <v>3.5999999999999997E-2</v>
      </c>
      <c r="E159" s="27">
        <v>45221</v>
      </c>
      <c r="F159" s="16">
        <v>0.185</v>
      </c>
      <c r="G159" s="27">
        <v>101698</v>
      </c>
      <c r="H159" s="16">
        <v>2.7E-2</v>
      </c>
    </row>
    <row r="160" spans="2:8" s="107" customFormat="1" ht="30" customHeight="1">
      <c r="B160" s="125" t="s">
        <v>188</v>
      </c>
      <c r="C160" s="27">
        <v>1446</v>
      </c>
      <c r="D160" s="124">
        <v>0</v>
      </c>
      <c r="E160" s="27">
        <v>203</v>
      </c>
      <c r="F160" s="16">
        <v>1E-3</v>
      </c>
      <c r="G160" s="27">
        <v>1243</v>
      </c>
      <c r="H160" s="16">
        <v>0</v>
      </c>
    </row>
    <row r="161" spans="2:8" s="107" customFormat="1" ht="30" customHeight="1">
      <c r="B161" s="125" t="s">
        <v>189</v>
      </c>
      <c r="C161" s="27">
        <v>1756</v>
      </c>
      <c r="D161" s="124">
        <v>0</v>
      </c>
      <c r="E161" s="27">
        <v>126</v>
      </c>
      <c r="F161" s="16">
        <v>1E-3</v>
      </c>
      <c r="G161" s="27">
        <v>1630</v>
      </c>
      <c r="H161" s="16">
        <v>0</v>
      </c>
    </row>
    <row r="162" spans="2:8" s="107" customFormat="1" ht="30" customHeight="1">
      <c r="B162" s="125" t="s">
        <v>190</v>
      </c>
      <c r="C162" s="27">
        <v>61150</v>
      </c>
      <c r="D162" s="124">
        <v>1.4999999999999999E-2</v>
      </c>
      <c r="E162" s="27">
        <v>6358</v>
      </c>
      <c r="F162" s="16">
        <v>2.5999999999999999E-2</v>
      </c>
      <c r="G162" s="27">
        <v>54792</v>
      </c>
      <c r="H162" s="16">
        <v>1.4E-2</v>
      </c>
    </row>
    <row r="163" spans="2:8" s="107" customFormat="1" ht="30" customHeight="1">
      <c r="B163" s="125" t="s">
        <v>191</v>
      </c>
      <c r="C163" s="27">
        <v>50773</v>
      </c>
      <c r="D163" s="124">
        <v>1.2999999999999999E-2</v>
      </c>
      <c r="E163" s="27">
        <v>7991</v>
      </c>
      <c r="F163" s="16">
        <v>3.3000000000000002E-2</v>
      </c>
      <c r="G163" s="27">
        <v>42782</v>
      </c>
      <c r="H163" s="16">
        <v>1.0999999999999999E-2</v>
      </c>
    </row>
    <row r="164" spans="2:8" s="107" customFormat="1" ht="30" customHeight="1">
      <c r="B164" s="125" t="s">
        <v>192</v>
      </c>
      <c r="C164" s="27">
        <v>55677</v>
      </c>
      <c r="D164" s="124">
        <v>1.4E-2</v>
      </c>
      <c r="E164" s="27">
        <v>7988</v>
      </c>
      <c r="F164" s="16">
        <v>3.3000000000000002E-2</v>
      </c>
      <c r="G164" s="27">
        <v>47689</v>
      </c>
      <c r="H164" s="16">
        <v>1.2999999999999999E-2</v>
      </c>
    </row>
    <row r="165" spans="2:8" s="107" customFormat="1" ht="30" customHeight="1">
      <c r="B165" s="125" t="s">
        <v>193</v>
      </c>
      <c r="C165" s="27">
        <v>17598</v>
      </c>
      <c r="D165" s="124">
        <v>4.0000000000000001E-3</v>
      </c>
      <c r="E165" s="27">
        <v>3469</v>
      </c>
      <c r="F165" s="16">
        <v>1.4E-2</v>
      </c>
      <c r="G165" s="27">
        <v>14129</v>
      </c>
      <c r="H165" s="16">
        <v>4.0000000000000001E-3</v>
      </c>
    </row>
    <row r="166" spans="2:8" s="107" customFormat="1" ht="30" customHeight="1">
      <c r="B166" s="125" t="s">
        <v>194</v>
      </c>
      <c r="C166" s="27">
        <v>128002</v>
      </c>
      <c r="D166" s="124">
        <v>3.2000000000000001E-2</v>
      </c>
      <c r="E166" s="27">
        <v>26201</v>
      </c>
      <c r="F166" s="16">
        <v>0.107</v>
      </c>
      <c r="G166" s="27">
        <v>101801</v>
      </c>
      <c r="H166" s="16">
        <v>2.7E-2</v>
      </c>
    </row>
    <row r="167" spans="2:8" s="107" customFormat="1" ht="30" customHeight="1">
      <c r="B167" s="125" t="s">
        <v>195</v>
      </c>
      <c r="C167" s="27">
        <v>11017</v>
      </c>
      <c r="D167" s="124">
        <v>3.0000000000000001E-3</v>
      </c>
      <c r="E167" s="27">
        <v>1667</v>
      </c>
      <c r="F167" s="16">
        <v>7.0000000000000001E-3</v>
      </c>
      <c r="G167" s="27">
        <v>9350</v>
      </c>
      <c r="H167" s="16">
        <v>2E-3</v>
      </c>
    </row>
    <row r="168" spans="2:8" s="107" customFormat="1" ht="30" customHeight="1">
      <c r="B168" s="125" t="s">
        <v>196</v>
      </c>
      <c r="C168" s="27">
        <v>94669</v>
      </c>
      <c r="D168" s="124">
        <v>2.3E-2</v>
      </c>
      <c r="E168" s="27">
        <v>13514</v>
      </c>
      <c r="F168" s="16">
        <v>5.5E-2</v>
      </c>
      <c r="G168" s="27">
        <v>81155</v>
      </c>
      <c r="H168" s="16">
        <v>2.1000000000000001E-2</v>
      </c>
    </row>
    <row r="169" spans="2:8" s="107" customFormat="1" ht="30" customHeight="1">
      <c r="B169" s="125" t="s">
        <v>197</v>
      </c>
      <c r="C169" s="27">
        <v>54590</v>
      </c>
      <c r="D169" s="124">
        <v>1.4E-2</v>
      </c>
      <c r="E169" s="27">
        <v>18394</v>
      </c>
      <c r="F169" s="16">
        <v>7.4999999999999997E-2</v>
      </c>
      <c r="G169" s="27">
        <v>36196</v>
      </c>
      <c r="H169" s="16">
        <v>0.01</v>
      </c>
    </row>
    <row r="170" spans="2:8" s="107" customFormat="1" ht="30" customHeight="1">
      <c r="B170" s="125" t="s">
        <v>397</v>
      </c>
      <c r="C170" s="27">
        <v>206917</v>
      </c>
      <c r="D170" s="124">
        <v>5.0999999999999997E-2</v>
      </c>
      <c r="E170" s="27">
        <v>18373</v>
      </c>
      <c r="F170" s="16">
        <v>7.4999999999999997E-2</v>
      </c>
      <c r="G170" s="27">
        <v>188544</v>
      </c>
      <c r="H170" s="16">
        <v>0.05</v>
      </c>
    </row>
    <row r="171" spans="2:8" s="107" customFormat="1" ht="30" customHeight="1">
      <c r="B171" s="125" t="s">
        <v>398</v>
      </c>
      <c r="C171" s="27">
        <v>670308</v>
      </c>
      <c r="D171" s="124">
        <v>0.16600000000000001</v>
      </c>
      <c r="E171" s="27">
        <v>83341</v>
      </c>
      <c r="F171" s="16">
        <v>0.34100000000000003</v>
      </c>
      <c r="G171" s="27">
        <v>586967</v>
      </c>
      <c r="H171" s="16">
        <v>0.155</v>
      </c>
    </row>
    <row r="172" spans="2:8" s="107" customFormat="1" ht="30" customHeight="1">
      <c r="B172" s="125" t="s">
        <v>399</v>
      </c>
      <c r="C172" s="27">
        <v>551106</v>
      </c>
      <c r="D172" s="124">
        <v>0.13600000000000001</v>
      </c>
      <c r="E172" s="27">
        <v>98163</v>
      </c>
      <c r="F172" s="16">
        <v>0.40100000000000002</v>
      </c>
      <c r="G172" s="27">
        <v>452943</v>
      </c>
      <c r="H172" s="16">
        <v>0.11899999999999999</v>
      </c>
    </row>
    <row r="173" spans="2:8" s="107" customFormat="1" ht="30" customHeight="1"/>
    <row r="174" spans="2:8" s="107" customFormat="1" ht="5.0999999999999996" customHeight="1" thickBot="1">
      <c r="B174" s="136"/>
      <c r="C174" s="23"/>
      <c r="D174" s="137"/>
      <c r="E174" s="23"/>
      <c r="F174" s="138"/>
      <c r="G174" s="23"/>
      <c r="H174" s="138"/>
    </row>
    <row r="175" spans="2:8" s="107" customFormat="1" ht="30" customHeight="1" thickTop="1" thickBot="1">
      <c r="B175" s="206" t="s">
        <v>198</v>
      </c>
      <c r="C175" s="207"/>
      <c r="D175" s="207"/>
      <c r="E175" s="207"/>
      <c r="F175" s="207"/>
      <c r="G175" s="207"/>
      <c r="H175" s="208"/>
    </row>
    <row r="176" spans="2:8" s="107" customFormat="1" ht="4.5" customHeight="1" thickTop="1">
      <c r="B176" s="136"/>
      <c r="C176" s="23"/>
      <c r="D176" s="137"/>
      <c r="E176" s="23"/>
      <c r="F176" s="138"/>
      <c r="G176" s="23"/>
      <c r="H176" s="138"/>
    </row>
    <row r="177" spans="2:8" s="107" customFormat="1" ht="38.1" hidden="1" customHeight="1">
      <c r="B177" s="209"/>
      <c r="C177" s="209"/>
      <c r="D177" s="209"/>
      <c r="E177" s="209"/>
      <c r="F177" s="209"/>
      <c r="G177" s="108"/>
      <c r="H177" s="109"/>
    </row>
    <row r="178" spans="2:8" s="107" customFormat="1" ht="5.0999999999999996" hidden="1" customHeight="1">
      <c r="C178" s="108"/>
      <c r="D178" s="109"/>
      <c r="E178" s="108"/>
      <c r="F178" s="109"/>
      <c r="G178" s="108"/>
      <c r="H178" s="109"/>
    </row>
    <row r="179" spans="2:8" s="107" customFormat="1" ht="21" hidden="1" customHeight="1">
      <c r="B179" s="139"/>
      <c r="C179" s="140"/>
      <c r="D179" s="141"/>
      <c r="E179" s="140"/>
      <c r="F179" s="141"/>
      <c r="G179" s="140"/>
      <c r="H179" s="141"/>
    </row>
    <row r="180" spans="2:8" ht="6" customHeight="1"/>
    <row r="181" spans="2:8"/>
    <row r="182" spans="2:8"/>
    <row r="183" spans="2:8"/>
  </sheetData>
  <mergeCells count="9">
    <mergeCell ref="B175:H175"/>
    <mergeCell ref="B177:F177"/>
    <mergeCell ref="B2:H2"/>
    <mergeCell ref="C3:D3"/>
    <mergeCell ref="E3:F3"/>
    <mergeCell ref="G3:H3"/>
    <mergeCell ref="C15:D15"/>
    <mergeCell ref="E15:F15"/>
    <mergeCell ref="G15:H15"/>
  </mergeCells>
  <printOptions horizontalCentered="1"/>
  <pageMargins left="0.5" right="0.5" top="0.5" bottom="0.5" header="0.25" footer="0.25"/>
  <pageSetup scale="63" fitToHeight="0" orientation="landscape" r:id="rId1"/>
  <headerFooter scaleWithDoc="0">
    <oddHeader>&amp;C&amp;"Arial,Bold"&amp;10DRAFT</oddHeader>
    <oddFooter>&amp;L&amp;"Arial,Regular"&amp;10&amp;A&amp;R&amp;"Arial,Regular"&amp;10Page 0&amp;P of 0&amp;N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C773A-D0B0-4D13-BB25-BF755E7D72D7}">
  <dimension ref="A1:AE57"/>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9.140625" defaultRowHeight="15"/>
  <cols>
    <col min="1" max="1" width="9.7109375" style="77" bestFit="1" customWidth="1"/>
    <col min="2" max="3" width="9.42578125" style="77" bestFit="1" customWidth="1"/>
    <col min="4" max="21" width="13" style="77" customWidth="1"/>
    <col min="22" max="22" width="33" style="77" customWidth="1"/>
    <col min="23" max="23" width="28" style="77" customWidth="1"/>
    <col min="24" max="24" width="14" style="77" customWidth="1"/>
    <col min="25" max="26" width="13" style="77" customWidth="1"/>
    <col min="27" max="28" width="19" style="77" customWidth="1"/>
    <col min="29" max="29" width="17.5703125" style="77" customWidth="1"/>
    <col min="30" max="30" width="12.85546875" style="77" customWidth="1"/>
    <col min="31" max="31" width="12.7109375" style="77" customWidth="1"/>
    <col min="32" max="16384" width="9.140625" style="77"/>
  </cols>
  <sheetData>
    <row r="1" spans="1:31" ht="45.75" customHeight="1" thickTop="1" thickBot="1">
      <c r="A1" s="220" t="s">
        <v>199</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row>
    <row r="2" spans="1:31" ht="38.25" customHeight="1">
      <c r="A2" s="223"/>
      <c r="B2" s="219" t="s">
        <v>200</v>
      </c>
      <c r="C2" s="219" t="s">
        <v>201</v>
      </c>
      <c r="D2" s="219"/>
      <c r="E2" s="219" t="s">
        <v>202</v>
      </c>
      <c r="F2" s="219"/>
      <c r="G2" s="219" t="s">
        <v>203</v>
      </c>
      <c r="H2" s="219"/>
      <c r="I2" s="219"/>
      <c r="J2" s="219"/>
      <c r="K2" s="219"/>
      <c r="L2" s="219"/>
      <c r="M2" s="219"/>
      <c r="N2" s="219"/>
      <c r="O2" s="219"/>
      <c r="P2" s="219"/>
      <c r="Q2" s="219" t="s">
        <v>204</v>
      </c>
      <c r="R2" s="219"/>
      <c r="S2" s="219" t="s">
        <v>205</v>
      </c>
      <c r="T2" s="219"/>
      <c r="U2" s="219"/>
      <c r="V2" s="219"/>
      <c r="W2" s="219"/>
      <c r="X2" s="219"/>
      <c r="Y2" s="219"/>
      <c r="Z2" s="219"/>
      <c r="AA2" s="219" t="s">
        <v>206</v>
      </c>
      <c r="AB2" s="219"/>
      <c r="AC2" s="219" t="s">
        <v>207</v>
      </c>
      <c r="AD2" s="219"/>
      <c r="AE2" s="219"/>
    </row>
    <row r="3" spans="1:31">
      <c r="A3" s="224"/>
      <c r="B3" s="222"/>
      <c r="C3" s="146" t="s">
        <v>208</v>
      </c>
      <c r="D3" s="147" t="s">
        <v>209</v>
      </c>
      <c r="E3" s="146" t="s">
        <v>208</v>
      </c>
      <c r="F3" s="147" t="s">
        <v>209</v>
      </c>
      <c r="G3" s="146" t="s">
        <v>210</v>
      </c>
      <c r="H3" s="147" t="s">
        <v>211</v>
      </c>
      <c r="I3" s="146" t="s">
        <v>212</v>
      </c>
      <c r="J3" s="147" t="s">
        <v>213</v>
      </c>
      <c r="K3" s="146" t="s">
        <v>214</v>
      </c>
      <c r="L3" s="147" t="s">
        <v>215</v>
      </c>
      <c r="M3" s="146" t="s">
        <v>216</v>
      </c>
      <c r="N3" s="147" t="s">
        <v>217</v>
      </c>
      <c r="O3" s="146" t="s">
        <v>218</v>
      </c>
      <c r="P3" s="147" t="s">
        <v>219</v>
      </c>
      <c r="Q3" s="146" t="s">
        <v>220</v>
      </c>
      <c r="R3" s="147" t="s">
        <v>221</v>
      </c>
      <c r="S3" s="146" t="s">
        <v>222</v>
      </c>
      <c r="T3" s="147" t="s">
        <v>223</v>
      </c>
      <c r="U3" s="146" t="s">
        <v>224</v>
      </c>
      <c r="V3" s="147" t="s">
        <v>225</v>
      </c>
      <c r="W3" s="146" t="s">
        <v>226</v>
      </c>
      <c r="X3" s="147" t="s">
        <v>227</v>
      </c>
      <c r="Y3" s="146" t="s">
        <v>228</v>
      </c>
      <c r="Z3" s="147" t="s">
        <v>229</v>
      </c>
      <c r="AA3" s="146" t="s">
        <v>209</v>
      </c>
      <c r="AB3" s="147" t="s">
        <v>208</v>
      </c>
      <c r="AC3" s="146" t="s">
        <v>230</v>
      </c>
      <c r="AD3" s="147" t="s">
        <v>231</v>
      </c>
      <c r="AE3" s="146" t="s">
        <v>229</v>
      </c>
    </row>
    <row r="4" spans="1:31">
      <c r="A4" s="144" t="s">
        <v>232</v>
      </c>
      <c r="B4" s="149">
        <f>C4+D4</f>
        <v>4040676</v>
      </c>
      <c r="C4" s="149">
        <v>3796033</v>
      </c>
      <c r="D4" s="149">
        <v>244643</v>
      </c>
      <c r="E4" s="149">
        <v>2044153</v>
      </c>
      <c r="F4" s="149">
        <v>1996523</v>
      </c>
      <c r="G4" s="149">
        <v>1003485</v>
      </c>
      <c r="H4" s="149">
        <v>532035</v>
      </c>
      <c r="I4" s="149">
        <v>625313</v>
      </c>
      <c r="J4" s="149">
        <v>411279</v>
      </c>
      <c r="K4" s="149">
        <v>376098</v>
      </c>
      <c r="L4" s="149">
        <v>269294</v>
      </c>
      <c r="M4" s="149">
        <v>233218</v>
      </c>
      <c r="N4" s="149">
        <v>198975</v>
      </c>
      <c r="O4" s="149">
        <v>174488</v>
      </c>
      <c r="P4" s="149">
        <v>216491</v>
      </c>
      <c r="Q4" s="149">
        <v>2410118</v>
      </c>
      <c r="R4" s="149">
        <v>1630522</v>
      </c>
      <c r="S4" s="149">
        <v>1898896</v>
      </c>
      <c r="T4" s="149">
        <v>832176</v>
      </c>
      <c r="U4" s="149">
        <v>164395</v>
      </c>
      <c r="V4" s="149">
        <v>42574</v>
      </c>
      <c r="W4" s="149">
        <v>17490</v>
      </c>
      <c r="X4" s="149">
        <v>3560</v>
      </c>
      <c r="Y4" s="149">
        <v>539645</v>
      </c>
      <c r="Z4" s="149">
        <v>541940</v>
      </c>
      <c r="AA4" s="149">
        <v>3195839</v>
      </c>
      <c r="AB4" s="149">
        <v>844837</v>
      </c>
      <c r="AC4" s="150">
        <v>737772</v>
      </c>
      <c r="AD4" s="150">
        <v>3258385</v>
      </c>
      <c r="AE4" s="150">
        <v>44519</v>
      </c>
    </row>
    <row r="5" spans="1:31">
      <c r="A5" s="144" t="s">
        <v>233</v>
      </c>
      <c r="B5" s="149">
        <f t="shared" ref="B5:B57" si="0">C5+D5</f>
        <v>9069</v>
      </c>
      <c r="C5" s="149">
        <v>8733</v>
      </c>
      <c r="D5" s="149">
        <v>336</v>
      </c>
      <c r="E5" s="149">
        <v>5311</v>
      </c>
      <c r="F5" s="149">
        <v>3758</v>
      </c>
      <c r="G5" s="149">
        <v>2241</v>
      </c>
      <c r="H5" s="149">
        <v>1357</v>
      </c>
      <c r="I5" s="149">
        <v>1451</v>
      </c>
      <c r="J5" s="149">
        <v>925</v>
      </c>
      <c r="K5" s="149">
        <v>807</v>
      </c>
      <c r="L5" s="149">
        <v>496</v>
      </c>
      <c r="M5" s="149">
        <v>444</v>
      </c>
      <c r="N5" s="149">
        <v>441</v>
      </c>
      <c r="O5" s="149">
        <v>425</v>
      </c>
      <c r="P5" s="149">
        <v>482</v>
      </c>
      <c r="Q5" s="149">
        <v>5551</v>
      </c>
      <c r="R5" s="149">
        <v>3518</v>
      </c>
      <c r="S5" s="149">
        <v>5042</v>
      </c>
      <c r="T5" s="149">
        <v>460</v>
      </c>
      <c r="U5" s="149">
        <v>764</v>
      </c>
      <c r="V5" s="149">
        <v>1440</v>
      </c>
      <c r="W5" s="149">
        <v>386</v>
      </c>
      <c r="X5" s="149">
        <v>258</v>
      </c>
      <c r="Y5" s="149">
        <v>316</v>
      </c>
      <c r="Z5" s="149">
        <v>403</v>
      </c>
      <c r="AA5" s="149">
        <v>7452</v>
      </c>
      <c r="AB5" s="149">
        <v>1617</v>
      </c>
      <c r="AC5" s="150">
        <v>4020</v>
      </c>
      <c r="AD5" s="150">
        <v>5044</v>
      </c>
      <c r="AE5" s="150">
        <v>5</v>
      </c>
    </row>
    <row r="6" spans="1:31">
      <c r="A6" s="144" t="s">
        <v>234</v>
      </c>
      <c r="B6" s="149">
        <f t="shared" si="0"/>
        <v>36623</v>
      </c>
      <c r="C6" s="149">
        <v>33764</v>
      </c>
      <c r="D6" s="149">
        <v>2859</v>
      </c>
      <c r="E6" s="149">
        <v>23898</v>
      </c>
      <c r="F6" s="149">
        <v>12725</v>
      </c>
      <c r="G6" s="149">
        <v>10252</v>
      </c>
      <c r="H6" s="149">
        <v>4855</v>
      </c>
      <c r="I6" s="149">
        <v>6284</v>
      </c>
      <c r="J6" s="149">
        <v>4958</v>
      </c>
      <c r="K6" s="149">
        <v>4540</v>
      </c>
      <c r="L6" s="149">
        <v>1808</v>
      </c>
      <c r="M6" s="149">
        <v>1299</v>
      </c>
      <c r="N6" s="149">
        <v>956</v>
      </c>
      <c r="O6" s="149">
        <v>761</v>
      </c>
      <c r="P6" s="149">
        <v>910</v>
      </c>
      <c r="Q6" s="149">
        <v>24564</v>
      </c>
      <c r="R6" s="149">
        <v>12056</v>
      </c>
      <c r="S6" s="149">
        <v>14464</v>
      </c>
      <c r="T6" s="149">
        <v>14467</v>
      </c>
      <c r="U6" s="149">
        <v>81</v>
      </c>
      <c r="V6" s="149">
        <v>90</v>
      </c>
      <c r="W6" s="149">
        <v>2</v>
      </c>
      <c r="X6" s="149"/>
      <c r="Y6" s="149">
        <v>133</v>
      </c>
      <c r="Z6" s="149">
        <v>7386</v>
      </c>
      <c r="AA6" s="149">
        <v>27272</v>
      </c>
      <c r="AB6" s="149">
        <v>9351</v>
      </c>
      <c r="AC6" s="150">
        <v>10947</v>
      </c>
      <c r="AD6" s="150">
        <v>25668</v>
      </c>
      <c r="AE6" s="150">
        <v>8</v>
      </c>
    </row>
    <row r="7" spans="1:31">
      <c r="A7" s="144" t="s">
        <v>235</v>
      </c>
      <c r="B7" s="149">
        <f t="shared" si="0"/>
        <v>24360</v>
      </c>
      <c r="C7" s="149">
        <v>21741</v>
      </c>
      <c r="D7" s="149">
        <v>2619</v>
      </c>
      <c r="E7" s="149">
        <v>8660</v>
      </c>
      <c r="F7" s="149">
        <v>15700</v>
      </c>
      <c r="G7" s="149">
        <v>3461</v>
      </c>
      <c r="H7" s="149">
        <v>2752</v>
      </c>
      <c r="I7" s="149">
        <v>3925</v>
      </c>
      <c r="J7" s="149">
        <v>2862</v>
      </c>
      <c r="K7" s="149">
        <v>2748</v>
      </c>
      <c r="L7" s="149">
        <v>2055</v>
      </c>
      <c r="M7" s="149">
        <v>1878</v>
      </c>
      <c r="N7" s="149">
        <v>1544</v>
      </c>
      <c r="O7" s="149">
        <v>1315</v>
      </c>
      <c r="P7" s="149">
        <v>1820</v>
      </c>
      <c r="Q7" s="149">
        <v>15375</v>
      </c>
      <c r="R7" s="149">
        <v>8985</v>
      </c>
      <c r="S7" s="149">
        <v>13202</v>
      </c>
      <c r="T7" s="149"/>
      <c r="U7" s="149"/>
      <c r="V7" s="149">
        <v>85</v>
      </c>
      <c r="W7" s="149">
        <v>15</v>
      </c>
      <c r="X7" s="149"/>
      <c r="Y7" s="149">
        <v>7710</v>
      </c>
      <c r="Z7" s="149">
        <v>3348</v>
      </c>
      <c r="AA7" s="149">
        <v>18101</v>
      </c>
      <c r="AB7" s="149">
        <v>6259</v>
      </c>
      <c r="AC7" s="150">
        <v>12051</v>
      </c>
      <c r="AD7" s="150">
        <v>11966</v>
      </c>
      <c r="AE7" s="150">
        <v>343</v>
      </c>
    </row>
    <row r="8" spans="1:31">
      <c r="A8" s="144" t="s">
        <v>236</v>
      </c>
      <c r="B8" s="149">
        <f t="shared" si="0"/>
        <v>72944</v>
      </c>
      <c r="C8" s="149">
        <v>69369</v>
      </c>
      <c r="D8" s="149">
        <v>3575</v>
      </c>
      <c r="E8" s="149">
        <v>48604</v>
      </c>
      <c r="F8" s="149">
        <v>24340</v>
      </c>
      <c r="G8" s="149">
        <v>20203</v>
      </c>
      <c r="H8" s="149">
        <v>11716</v>
      </c>
      <c r="I8" s="149">
        <v>13571</v>
      </c>
      <c r="J8" s="149">
        <v>8301</v>
      </c>
      <c r="K8" s="149">
        <v>7096</v>
      </c>
      <c r="L8" s="149">
        <v>2787</v>
      </c>
      <c r="M8" s="149">
        <v>2344</v>
      </c>
      <c r="N8" s="149">
        <v>2085</v>
      </c>
      <c r="O8" s="149">
        <v>1979</v>
      </c>
      <c r="P8" s="149">
        <v>2862</v>
      </c>
      <c r="Q8" s="149">
        <v>43912</v>
      </c>
      <c r="R8" s="149">
        <v>29032</v>
      </c>
      <c r="S8" s="149">
        <v>37590</v>
      </c>
      <c r="T8" s="149">
        <v>5159</v>
      </c>
      <c r="U8" s="149">
        <v>1138</v>
      </c>
      <c r="V8" s="149">
        <v>4964</v>
      </c>
      <c r="W8" s="149">
        <v>119</v>
      </c>
      <c r="X8" s="149"/>
      <c r="Y8" s="149">
        <v>746</v>
      </c>
      <c r="Z8" s="149">
        <v>23228</v>
      </c>
      <c r="AA8" s="149">
        <v>60038</v>
      </c>
      <c r="AB8" s="149">
        <v>12906</v>
      </c>
      <c r="AC8" s="150">
        <v>7572</v>
      </c>
      <c r="AD8" s="150">
        <v>65065</v>
      </c>
      <c r="AE8" s="150">
        <v>307</v>
      </c>
    </row>
    <row r="9" spans="1:31">
      <c r="A9" s="144" t="s">
        <v>237</v>
      </c>
      <c r="B9" s="149">
        <f t="shared" si="0"/>
        <v>169456</v>
      </c>
      <c r="C9" s="149">
        <v>164059</v>
      </c>
      <c r="D9" s="149">
        <v>5397</v>
      </c>
      <c r="E9" s="149">
        <v>95902</v>
      </c>
      <c r="F9" s="149">
        <v>73554</v>
      </c>
      <c r="G9" s="149">
        <v>82570</v>
      </c>
      <c r="H9" s="149">
        <v>24404</v>
      </c>
      <c r="I9" s="149">
        <v>19851</v>
      </c>
      <c r="J9" s="149">
        <v>10744</v>
      </c>
      <c r="K9" s="149">
        <v>9196</v>
      </c>
      <c r="L9" s="149">
        <v>6103</v>
      </c>
      <c r="M9" s="149">
        <v>4919</v>
      </c>
      <c r="N9" s="149">
        <v>3824</v>
      </c>
      <c r="O9" s="149">
        <v>3442</v>
      </c>
      <c r="P9" s="149">
        <v>4403</v>
      </c>
      <c r="Q9" s="149">
        <v>77833</v>
      </c>
      <c r="R9" s="149">
        <v>91623</v>
      </c>
      <c r="S9" s="149">
        <v>63661</v>
      </c>
      <c r="T9" s="149">
        <v>19802</v>
      </c>
      <c r="U9" s="149">
        <v>15978</v>
      </c>
      <c r="V9" s="149">
        <v>876</v>
      </c>
      <c r="W9" s="149">
        <v>579</v>
      </c>
      <c r="X9" s="149"/>
      <c r="Y9" s="149">
        <v>54028</v>
      </c>
      <c r="Z9" s="149">
        <v>14532</v>
      </c>
      <c r="AA9" s="149">
        <v>149537</v>
      </c>
      <c r="AB9" s="149">
        <v>19919</v>
      </c>
      <c r="AC9" s="150">
        <v>10469</v>
      </c>
      <c r="AD9" s="150">
        <v>158978</v>
      </c>
      <c r="AE9" s="150">
        <v>9</v>
      </c>
    </row>
    <row r="10" spans="1:31">
      <c r="A10" s="144" t="s">
        <v>238</v>
      </c>
      <c r="B10" s="149">
        <f t="shared" si="0"/>
        <v>50345</v>
      </c>
      <c r="C10" s="149">
        <v>47711</v>
      </c>
      <c r="D10" s="149">
        <v>2634</v>
      </c>
      <c r="E10" s="149">
        <v>22530</v>
      </c>
      <c r="F10" s="149">
        <v>27815</v>
      </c>
      <c r="G10" s="149">
        <v>11030</v>
      </c>
      <c r="H10" s="149">
        <v>6477</v>
      </c>
      <c r="I10" s="149">
        <v>7755</v>
      </c>
      <c r="J10" s="149">
        <v>5635</v>
      </c>
      <c r="K10" s="149">
        <v>5456</v>
      </c>
      <c r="L10" s="149">
        <v>3664</v>
      </c>
      <c r="M10" s="149">
        <v>3020</v>
      </c>
      <c r="N10" s="149">
        <v>2525</v>
      </c>
      <c r="O10" s="149">
        <v>2232</v>
      </c>
      <c r="P10" s="149">
        <v>2551</v>
      </c>
      <c r="Q10" s="149">
        <v>29087</v>
      </c>
      <c r="R10" s="149">
        <v>21258</v>
      </c>
      <c r="S10" s="149">
        <v>28078</v>
      </c>
      <c r="T10" s="149">
        <v>3071</v>
      </c>
      <c r="U10" s="149">
        <v>1846</v>
      </c>
      <c r="V10" s="149">
        <v>335</v>
      </c>
      <c r="W10" s="149">
        <v>67</v>
      </c>
      <c r="X10" s="149"/>
      <c r="Y10" s="149">
        <v>2593</v>
      </c>
      <c r="Z10" s="149">
        <v>14355</v>
      </c>
      <c r="AA10" s="149">
        <v>40495</v>
      </c>
      <c r="AB10" s="149">
        <v>9850</v>
      </c>
      <c r="AC10" s="150">
        <v>7853</v>
      </c>
      <c r="AD10" s="150">
        <v>42480</v>
      </c>
      <c r="AE10" s="150">
        <v>12</v>
      </c>
    </row>
    <row r="11" spans="1:31">
      <c r="A11" s="144" t="s">
        <v>239</v>
      </c>
      <c r="B11" s="149">
        <f t="shared" si="0"/>
        <v>49033</v>
      </c>
      <c r="C11" s="149">
        <v>45140</v>
      </c>
      <c r="D11" s="149">
        <v>3893</v>
      </c>
      <c r="E11" s="149">
        <v>20992</v>
      </c>
      <c r="F11" s="149">
        <v>28041</v>
      </c>
      <c r="G11" s="149">
        <v>9370</v>
      </c>
      <c r="H11" s="149">
        <v>5682</v>
      </c>
      <c r="I11" s="149">
        <v>7939</v>
      </c>
      <c r="J11" s="149">
        <v>5085</v>
      </c>
      <c r="K11" s="149">
        <v>4334</v>
      </c>
      <c r="L11" s="149">
        <v>3395</v>
      </c>
      <c r="M11" s="149">
        <v>3373</v>
      </c>
      <c r="N11" s="149">
        <v>3106</v>
      </c>
      <c r="O11" s="149">
        <v>2786</v>
      </c>
      <c r="P11" s="149">
        <v>3963</v>
      </c>
      <c r="Q11" s="149">
        <v>27527</v>
      </c>
      <c r="R11" s="149">
        <v>21506</v>
      </c>
      <c r="S11" s="149">
        <v>33194</v>
      </c>
      <c r="T11" s="149">
        <v>8498</v>
      </c>
      <c r="U11" s="149">
        <v>821</v>
      </c>
      <c r="V11" s="149">
        <v>251</v>
      </c>
      <c r="W11" s="149">
        <v>37</v>
      </c>
      <c r="X11" s="149"/>
      <c r="Y11" s="149"/>
      <c r="Z11" s="149">
        <v>6232</v>
      </c>
      <c r="AA11" s="149">
        <v>35828</v>
      </c>
      <c r="AB11" s="149">
        <v>13205</v>
      </c>
      <c r="AC11" s="150">
        <v>2067</v>
      </c>
      <c r="AD11" s="150">
        <v>46674</v>
      </c>
      <c r="AE11" s="150">
        <v>292</v>
      </c>
    </row>
    <row r="12" spans="1:31">
      <c r="A12" s="144" t="s">
        <v>240</v>
      </c>
      <c r="B12" s="149">
        <f t="shared" si="0"/>
        <v>10661</v>
      </c>
      <c r="C12" s="149">
        <v>9684</v>
      </c>
      <c r="D12" s="149">
        <v>977</v>
      </c>
      <c r="E12" s="149">
        <v>4477</v>
      </c>
      <c r="F12" s="149">
        <v>6184</v>
      </c>
      <c r="G12" s="149">
        <v>1118</v>
      </c>
      <c r="H12" s="149">
        <v>837</v>
      </c>
      <c r="I12" s="149">
        <v>1559</v>
      </c>
      <c r="J12" s="149">
        <v>1566</v>
      </c>
      <c r="K12" s="149">
        <v>1644</v>
      </c>
      <c r="L12" s="149">
        <v>1233</v>
      </c>
      <c r="M12" s="149">
        <v>794</v>
      </c>
      <c r="N12" s="149">
        <v>689</v>
      </c>
      <c r="O12" s="149">
        <v>478</v>
      </c>
      <c r="P12" s="149">
        <v>743</v>
      </c>
      <c r="Q12" s="149">
        <v>6291</v>
      </c>
      <c r="R12" s="149">
        <v>4370</v>
      </c>
      <c r="S12" s="149">
        <v>237</v>
      </c>
      <c r="T12" s="149">
        <v>9245</v>
      </c>
      <c r="U12" s="149">
        <v>69</v>
      </c>
      <c r="V12" s="149"/>
      <c r="W12" s="149"/>
      <c r="X12" s="149"/>
      <c r="Y12" s="149">
        <v>13</v>
      </c>
      <c r="Z12" s="149">
        <v>1097</v>
      </c>
      <c r="AA12" s="149">
        <v>8058</v>
      </c>
      <c r="AB12" s="149">
        <v>2603</v>
      </c>
      <c r="AC12" s="150">
        <v>9</v>
      </c>
      <c r="AD12" s="150">
        <v>10650</v>
      </c>
      <c r="AE12" s="150">
        <v>2</v>
      </c>
    </row>
    <row r="13" spans="1:31">
      <c r="A13" s="144" t="s">
        <v>241</v>
      </c>
      <c r="B13" s="149">
        <f t="shared" si="0"/>
        <v>11551</v>
      </c>
      <c r="C13" s="149">
        <v>10726</v>
      </c>
      <c r="D13" s="149">
        <v>825</v>
      </c>
      <c r="E13" s="149">
        <v>6459</v>
      </c>
      <c r="F13" s="149">
        <v>5092</v>
      </c>
      <c r="G13" s="149">
        <v>3610</v>
      </c>
      <c r="H13" s="149">
        <v>1725</v>
      </c>
      <c r="I13" s="149">
        <v>1898</v>
      </c>
      <c r="J13" s="149">
        <v>1203</v>
      </c>
      <c r="K13" s="149">
        <v>973</v>
      </c>
      <c r="L13" s="149">
        <v>644</v>
      </c>
      <c r="M13" s="149">
        <v>470</v>
      </c>
      <c r="N13" s="149">
        <v>336</v>
      </c>
      <c r="O13" s="149">
        <v>301</v>
      </c>
      <c r="P13" s="149">
        <v>391</v>
      </c>
      <c r="Q13" s="149">
        <v>6063</v>
      </c>
      <c r="R13" s="149">
        <v>5488</v>
      </c>
      <c r="S13" s="149">
        <v>6451</v>
      </c>
      <c r="T13" s="149">
        <v>4214</v>
      </c>
      <c r="U13" s="149">
        <v>159</v>
      </c>
      <c r="V13" s="149">
        <v>29</v>
      </c>
      <c r="W13" s="149">
        <v>83</v>
      </c>
      <c r="X13" s="149"/>
      <c r="Y13" s="149">
        <v>613</v>
      </c>
      <c r="Z13" s="149">
        <v>2</v>
      </c>
      <c r="AA13" s="149">
        <v>8506</v>
      </c>
      <c r="AB13" s="149">
        <v>3045</v>
      </c>
      <c r="AC13" s="150">
        <v>1633</v>
      </c>
      <c r="AD13" s="150">
        <v>9918</v>
      </c>
      <c r="AE13" s="150"/>
    </row>
    <row r="14" spans="1:31">
      <c r="A14" s="144" t="s">
        <v>242</v>
      </c>
      <c r="B14" s="149">
        <f t="shared" si="0"/>
        <v>129953</v>
      </c>
      <c r="C14" s="149">
        <v>120163</v>
      </c>
      <c r="D14" s="149">
        <v>9790</v>
      </c>
      <c r="E14" s="149">
        <v>35570</v>
      </c>
      <c r="F14" s="149">
        <v>94383</v>
      </c>
      <c r="G14" s="149">
        <v>21821</v>
      </c>
      <c r="H14" s="149">
        <v>11465</v>
      </c>
      <c r="I14" s="149">
        <v>11773</v>
      </c>
      <c r="J14" s="149">
        <v>8392</v>
      </c>
      <c r="K14" s="149">
        <v>8809</v>
      </c>
      <c r="L14" s="149">
        <v>12281</v>
      </c>
      <c r="M14" s="149">
        <v>13227</v>
      </c>
      <c r="N14" s="149">
        <v>12890</v>
      </c>
      <c r="O14" s="149">
        <v>11840</v>
      </c>
      <c r="P14" s="149">
        <v>17455</v>
      </c>
      <c r="Q14" s="149">
        <v>78748</v>
      </c>
      <c r="R14" s="149">
        <v>51204</v>
      </c>
      <c r="S14" s="149">
        <v>38929</v>
      </c>
      <c r="T14" s="149">
        <v>18005</v>
      </c>
      <c r="U14" s="149">
        <v>786</v>
      </c>
      <c r="V14" s="149">
        <v>174</v>
      </c>
      <c r="W14" s="149"/>
      <c r="X14" s="149"/>
      <c r="Y14" s="149">
        <v>43692</v>
      </c>
      <c r="Z14" s="149">
        <v>28367</v>
      </c>
      <c r="AA14" s="149">
        <v>104771</v>
      </c>
      <c r="AB14" s="149">
        <v>25182</v>
      </c>
      <c r="AC14" s="150">
        <v>4129</v>
      </c>
      <c r="AD14" s="150">
        <v>125816</v>
      </c>
      <c r="AE14" s="150">
        <v>8</v>
      </c>
    </row>
    <row r="15" spans="1:31">
      <c r="A15" s="144" t="s">
        <v>243</v>
      </c>
      <c r="B15" s="149">
        <f t="shared" si="0"/>
        <v>66707</v>
      </c>
      <c r="C15" s="149">
        <v>60791</v>
      </c>
      <c r="D15" s="149">
        <v>5916</v>
      </c>
      <c r="E15" s="149">
        <v>37036</v>
      </c>
      <c r="F15" s="149">
        <v>29671</v>
      </c>
      <c r="G15" s="149">
        <v>18445</v>
      </c>
      <c r="H15" s="149">
        <v>8343</v>
      </c>
      <c r="I15" s="149">
        <v>9194</v>
      </c>
      <c r="J15" s="149">
        <v>6904</v>
      </c>
      <c r="K15" s="149">
        <v>6637</v>
      </c>
      <c r="L15" s="149">
        <v>3951</v>
      </c>
      <c r="M15" s="149">
        <v>3651</v>
      </c>
      <c r="N15" s="149">
        <v>3253</v>
      </c>
      <c r="O15" s="149">
        <v>2889</v>
      </c>
      <c r="P15" s="149">
        <v>3440</v>
      </c>
      <c r="Q15" s="149">
        <v>44006</v>
      </c>
      <c r="R15" s="149">
        <v>22700</v>
      </c>
      <c r="S15" s="149">
        <v>21506</v>
      </c>
      <c r="T15" s="149">
        <v>26115</v>
      </c>
      <c r="U15" s="149">
        <v>2030</v>
      </c>
      <c r="V15" s="149">
        <v>57</v>
      </c>
      <c r="W15" s="149">
        <v>10</v>
      </c>
      <c r="X15" s="149"/>
      <c r="Y15" s="149">
        <v>382</v>
      </c>
      <c r="Z15" s="149">
        <v>16607</v>
      </c>
      <c r="AA15" s="149">
        <v>43824</v>
      </c>
      <c r="AB15" s="149">
        <v>22883</v>
      </c>
      <c r="AC15" s="150">
        <v>15721</v>
      </c>
      <c r="AD15" s="150">
        <v>50980</v>
      </c>
      <c r="AE15" s="150">
        <v>6</v>
      </c>
    </row>
    <row r="16" spans="1:31">
      <c r="A16" s="144" t="s">
        <v>244</v>
      </c>
      <c r="B16" s="149">
        <f t="shared" si="0"/>
        <v>17167</v>
      </c>
      <c r="C16" s="149">
        <v>16156</v>
      </c>
      <c r="D16" s="149">
        <v>1011</v>
      </c>
      <c r="E16" s="149">
        <v>10173</v>
      </c>
      <c r="F16" s="149">
        <v>6994</v>
      </c>
      <c r="G16" s="149">
        <v>3180</v>
      </c>
      <c r="H16" s="149">
        <v>2520</v>
      </c>
      <c r="I16" s="149">
        <v>3040</v>
      </c>
      <c r="J16" s="149">
        <v>2214</v>
      </c>
      <c r="K16" s="149">
        <v>2078</v>
      </c>
      <c r="L16" s="149">
        <v>1267</v>
      </c>
      <c r="M16" s="149">
        <v>835</v>
      </c>
      <c r="N16" s="149">
        <v>620</v>
      </c>
      <c r="O16" s="149">
        <v>555</v>
      </c>
      <c r="P16" s="149">
        <v>858</v>
      </c>
      <c r="Q16" s="149">
        <v>9727</v>
      </c>
      <c r="R16" s="149">
        <v>7440</v>
      </c>
      <c r="S16" s="149">
        <v>5146</v>
      </c>
      <c r="T16" s="149">
        <v>328</v>
      </c>
      <c r="U16" s="149">
        <v>5296</v>
      </c>
      <c r="V16" s="149">
        <v>207</v>
      </c>
      <c r="W16" s="149">
        <v>3687</v>
      </c>
      <c r="X16" s="149"/>
      <c r="Y16" s="149">
        <v>370</v>
      </c>
      <c r="Z16" s="149">
        <v>2133</v>
      </c>
      <c r="AA16" s="149">
        <v>14076</v>
      </c>
      <c r="AB16" s="149">
        <v>3091</v>
      </c>
      <c r="AC16" s="150">
        <v>6111</v>
      </c>
      <c r="AD16" s="150">
        <v>11045</v>
      </c>
      <c r="AE16" s="150">
        <v>11</v>
      </c>
    </row>
    <row r="17" spans="1:31">
      <c r="A17" s="144" t="s">
        <v>245</v>
      </c>
      <c r="B17" s="149">
        <f t="shared" si="0"/>
        <v>32495</v>
      </c>
      <c r="C17" s="149">
        <v>30777</v>
      </c>
      <c r="D17" s="149">
        <v>1718</v>
      </c>
      <c r="E17" s="149">
        <v>13334</v>
      </c>
      <c r="F17" s="149">
        <v>19161</v>
      </c>
      <c r="G17" s="149">
        <v>9911</v>
      </c>
      <c r="H17" s="149">
        <v>4494</v>
      </c>
      <c r="I17" s="149">
        <v>4689</v>
      </c>
      <c r="J17" s="149">
        <v>2998</v>
      </c>
      <c r="K17" s="149">
        <v>2597</v>
      </c>
      <c r="L17" s="149">
        <v>2043</v>
      </c>
      <c r="M17" s="149">
        <v>1822</v>
      </c>
      <c r="N17" s="149">
        <v>1450</v>
      </c>
      <c r="O17" s="149">
        <v>1061</v>
      </c>
      <c r="P17" s="149">
        <v>1430</v>
      </c>
      <c r="Q17" s="149">
        <v>18517</v>
      </c>
      <c r="R17" s="149">
        <v>13978</v>
      </c>
      <c r="S17" s="149">
        <v>20551</v>
      </c>
      <c r="T17" s="149">
        <v>1891</v>
      </c>
      <c r="U17" s="149">
        <v>652</v>
      </c>
      <c r="V17" s="149">
        <v>127</v>
      </c>
      <c r="W17" s="149">
        <v>41</v>
      </c>
      <c r="X17" s="149">
        <v>155</v>
      </c>
      <c r="Y17" s="149">
        <v>1824</v>
      </c>
      <c r="Z17" s="149">
        <v>7254</v>
      </c>
      <c r="AA17" s="149">
        <v>25741</v>
      </c>
      <c r="AB17" s="149">
        <v>6754</v>
      </c>
      <c r="AC17" s="150">
        <v>13835</v>
      </c>
      <c r="AD17" s="150">
        <v>18633</v>
      </c>
      <c r="AE17" s="150">
        <v>27</v>
      </c>
    </row>
    <row r="18" spans="1:31">
      <c r="A18" s="144" t="s">
        <v>246</v>
      </c>
      <c r="B18" s="149">
        <f t="shared" si="0"/>
        <v>17194</v>
      </c>
      <c r="C18" s="149">
        <v>16478</v>
      </c>
      <c r="D18" s="149">
        <v>716</v>
      </c>
      <c r="E18" s="149">
        <v>6474</v>
      </c>
      <c r="F18" s="149">
        <v>10720</v>
      </c>
      <c r="G18" s="149">
        <v>4516</v>
      </c>
      <c r="H18" s="149">
        <v>2154</v>
      </c>
      <c r="I18" s="149">
        <v>2287</v>
      </c>
      <c r="J18" s="149">
        <v>1607</v>
      </c>
      <c r="K18" s="149">
        <v>1551</v>
      </c>
      <c r="L18" s="149">
        <v>1370</v>
      </c>
      <c r="M18" s="149">
        <v>1097</v>
      </c>
      <c r="N18" s="149">
        <v>961</v>
      </c>
      <c r="O18" s="149">
        <v>733</v>
      </c>
      <c r="P18" s="149">
        <v>918</v>
      </c>
      <c r="Q18" s="149">
        <v>10043</v>
      </c>
      <c r="R18" s="149">
        <v>7151</v>
      </c>
      <c r="S18" s="149">
        <v>16977</v>
      </c>
      <c r="T18" s="149"/>
      <c r="U18" s="149"/>
      <c r="V18" s="149">
        <v>210</v>
      </c>
      <c r="W18" s="149"/>
      <c r="X18" s="149"/>
      <c r="Y18" s="149">
        <v>6</v>
      </c>
      <c r="Z18" s="149">
        <v>1</v>
      </c>
      <c r="AA18" s="149">
        <v>13579</v>
      </c>
      <c r="AB18" s="149">
        <v>3615</v>
      </c>
      <c r="AC18" s="150">
        <v>5099</v>
      </c>
      <c r="AD18" s="150">
        <v>12095</v>
      </c>
      <c r="AE18" s="150"/>
    </row>
    <row r="19" spans="1:31">
      <c r="A19" s="144" t="s">
        <v>247</v>
      </c>
      <c r="B19" s="149">
        <f t="shared" si="0"/>
        <v>181931</v>
      </c>
      <c r="C19" s="149">
        <v>172131</v>
      </c>
      <c r="D19" s="149">
        <v>9800</v>
      </c>
      <c r="E19" s="149">
        <v>99691</v>
      </c>
      <c r="F19" s="149">
        <v>82240</v>
      </c>
      <c r="G19" s="149">
        <v>45040</v>
      </c>
      <c r="H19" s="149">
        <v>24239</v>
      </c>
      <c r="I19" s="149">
        <v>26209</v>
      </c>
      <c r="J19" s="149">
        <v>15510</v>
      </c>
      <c r="K19" s="149">
        <v>17005</v>
      </c>
      <c r="L19" s="149">
        <v>13637</v>
      </c>
      <c r="M19" s="149">
        <v>11856</v>
      </c>
      <c r="N19" s="149">
        <v>10057</v>
      </c>
      <c r="O19" s="149">
        <v>8911</v>
      </c>
      <c r="P19" s="149">
        <v>9467</v>
      </c>
      <c r="Q19" s="149">
        <v>106512</v>
      </c>
      <c r="R19" s="149">
        <v>75419</v>
      </c>
      <c r="S19" s="149">
        <v>95544</v>
      </c>
      <c r="T19" s="149">
        <v>55754</v>
      </c>
      <c r="U19" s="149">
        <v>9483</v>
      </c>
      <c r="V19" s="149">
        <v>348</v>
      </c>
      <c r="W19" s="149">
        <v>75</v>
      </c>
      <c r="X19" s="149">
        <v>36</v>
      </c>
      <c r="Y19" s="149">
        <v>14580</v>
      </c>
      <c r="Z19" s="149">
        <v>6111</v>
      </c>
      <c r="AA19" s="149">
        <v>140695</v>
      </c>
      <c r="AB19" s="149">
        <v>41236</v>
      </c>
      <c r="AC19" s="150">
        <v>30371</v>
      </c>
      <c r="AD19" s="150">
        <v>151554</v>
      </c>
      <c r="AE19" s="150">
        <v>6</v>
      </c>
    </row>
    <row r="20" spans="1:31">
      <c r="A20" s="144" t="s">
        <v>248</v>
      </c>
      <c r="B20" s="149">
        <f t="shared" si="0"/>
        <v>44932</v>
      </c>
      <c r="C20" s="149">
        <v>41092</v>
      </c>
      <c r="D20" s="149">
        <v>3840</v>
      </c>
      <c r="E20" s="149">
        <v>14497</v>
      </c>
      <c r="F20" s="149">
        <v>30435</v>
      </c>
      <c r="G20" s="149">
        <v>12194</v>
      </c>
      <c r="H20" s="149">
        <v>4677</v>
      </c>
      <c r="I20" s="149">
        <v>6198</v>
      </c>
      <c r="J20" s="149">
        <v>4662</v>
      </c>
      <c r="K20" s="149">
        <v>4643</v>
      </c>
      <c r="L20" s="149">
        <v>3519</v>
      </c>
      <c r="M20" s="149">
        <v>2778</v>
      </c>
      <c r="N20" s="149">
        <v>2171</v>
      </c>
      <c r="O20" s="149">
        <v>1860</v>
      </c>
      <c r="P20" s="149">
        <v>2230</v>
      </c>
      <c r="Q20" s="149">
        <v>24911</v>
      </c>
      <c r="R20" s="149">
        <v>20021</v>
      </c>
      <c r="S20" s="149">
        <v>31292</v>
      </c>
      <c r="T20" s="149">
        <v>7108</v>
      </c>
      <c r="U20" s="149"/>
      <c r="V20" s="149">
        <v>53</v>
      </c>
      <c r="W20" s="149">
        <v>389</v>
      </c>
      <c r="X20" s="149"/>
      <c r="Y20" s="149">
        <v>511</v>
      </c>
      <c r="Z20" s="149">
        <v>5579</v>
      </c>
      <c r="AA20" s="149">
        <v>34431</v>
      </c>
      <c r="AB20" s="149">
        <v>10501</v>
      </c>
      <c r="AC20" s="150">
        <v>10849</v>
      </c>
      <c r="AD20" s="150">
        <v>34067</v>
      </c>
      <c r="AE20" s="150">
        <v>16</v>
      </c>
    </row>
    <row r="21" spans="1:31">
      <c r="A21" s="144" t="s">
        <v>249</v>
      </c>
      <c r="B21" s="149">
        <f t="shared" si="0"/>
        <v>26450</v>
      </c>
      <c r="C21" s="149">
        <v>24611</v>
      </c>
      <c r="D21" s="149">
        <v>1839</v>
      </c>
      <c r="E21" s="149">
        <v>11148</v>
      </c>
      <c r="F21" s="149">
        <v>15302</v>
      </c>
      <c r="G21" s="149">
        <v>7877</v>
      </c>
      <c r="H21" s="149">
        <v>3904</v>
      </c>
      <c r="I21" s="149">
        <v>3900</v>
      </c>
      <c r="J21" s="149">
        <v>2766</v>
      </c>
      <c r="K21" s="149">
        <v>2292</v>
      </c>
      <c r="L21" s="149">
        <v>1677</v>
      </c>
      <c r="M21" s="149">
        <v>1314</v>
      </c>
      <c r="N21" s="149">
        <v>936</v>
      </c>
      <c r="O21" s="149">
        <v>785</v>
      </c>
      <c r="P21" s="149">
        <v>999</v>
      </c>
      <c r="Q21" s="149">
        <v>15442</v>
      </c>
      <c r="R21" s="149">
        <v>11008</v>
      </c>
      <c r="S21" s="149"/>
      <c r="T21" s="149"/>
      <c r="U21" s="149"/>
      <c r="V21" s="149"/>
      <c r="W21" s="149"/>
      <c r="X21" s="149"/>
      <c r="Y21" s="149">
        <v>1798</v>
      </c>
      <c r="Z21" s="149">
        <v>24652</v>
      </c>
      <c r="AA21" s="149">
        <v>20703</v>
      </c>
      <c r="AB21" s="149">
        <v>5747</v>
      </c>
      <c r="AC21" s="150">
        <v>11654</v>
      </c>
      <c r="AD21" s="150">
        <v>14784</v>
      </c>
      <c r="AE21" s="150">
        <v>12</v>
      </c>
    </row>
    <row r="22" spans="1:31">
      <c r="A22" s="144" t="s">
        <v>250</v>
      </c>
      <c r="B22" s="149">
        <f t="shared" si="0"/>
        <v>27349</v>
      </c>
      <c r="C22" s="149">
        <v>24779</v>
      </c>
      <c r="D22" s="149">
        <v>2570</v>
      </c>
      <c r="E22" s="149">
        <v>14511</v>
      </c>
      <c r="F22" s="149">
        <v>12838</v>
      </c>
      <c r="G22" s="149">
        <v>7644</v>
      </c>
      <c r="H22" s="149">
        <v>3739</v>
      </c>
      <c r="I22" s="149">
        <v>4893</v>
      </c>
      <c r="J22" s="149">
        <v>3306</v>
      </c>
      <c r="K22" s="149">
        <v>3012</v>
      </c>
      <c r="L22" s="149">
        <v>1479</v>
      </c>
      <c r="M22" s="149">
        <v>1176</v>
      </c>
      <c r="N22" s="149">
        <v>816</v>
      </c>
      <c r="O22" s="149">
        <v>678</v>
      </c>
      <c r="P22" s="149">
        <v>606</v>
      </c>
      <c r="Q22" s="149">
        <v>14938</v>
      </c>
      <c r="R22" s="149">
        <v>12411</v>
      </c>
      <c r="S22" s="149">
        <v>16382</v>
      </c>
      <c r="T22" s="149">
        <v>2119</v>
      </c>
      <c r="U22" s="149">
        <v>279</v>
      </c>
      <c r="V22" s="149">
        <v>9</v>
      </c>
      <c r="W22" s="149">
        <v>7</v>
      </c>
      <c r="X22" s="149"/>
      <c r="Y22" s="149">
        <v>307</v>
      </c>
      <c r="Z22" s="149">
        <v>8246</v>
      </c>
      <c r="AA22" s="149">
        <v>20825</v>
      </c>
      <c r="AB22" s="149">
        <v>6524</v>
      </c>
      <c r="AC22" s="150">
        <v>14863</v>
      </c>
      <c r="AD22" s="150">
        <v>12471</v>
      </c>
      <c r="AE22" s="150">
        <v>15</v>
      </c>
    </row>
    <row r="23" spans="1:31">
      <c r="A23" s="144" t="s">
        <v>251</v>
      </c>
      <c r="B23" s="149">
        <f t="shared" si="0"/>
        <v>36237</v>
      </c>
      <c r="C23" s="149">
        <v>34138</v>
      </c>
      <c r="D23" s="149">
        <v>2099</v>
      </c>
      <c r="E23" s="149">
        <v>18577</v>
      </c>
      <c r="F23" s="149">
        <v>17660</v>
      </c>
      <c r="G23" s="149">
        <v>9594</v>
      </c>
      <c r="H23" s="149">
        <v>5520</v>
      </c>
      <c r="I23" s="149">
        <v>5971</v>
      </c>
      <c r="J23" s="149">
        <v>3979</v>
      </c>
      <c r="K23" s="149">
        <v>3627</v>
      </c>
      <c r="L23" s="149">
        <v>2114</v>
      </c>
      <c r="M23" s="149">
        <v>1607</v>
      </c>
      <c r="N23" s="149">
        <v>1378</v>
      </c>
      <c r="O23" s="149">
        <v>1096</v>
      </c>
      <c r="P23" s="149">
        <v>1351</v>
      </c>
      <c r="Q23" s="149">
        <v>22235</v>
      </c>
      <c r="R23" s="149">
        <v>14002</v>
      </c>
      <c r="S23" s="149">
        <v>4204</v>
      </c>
      <c r="T23" s="149">
        <v>14188</v>
      </c>
      <c r="U23" s="149"/>
      <c r="V23" s="149">
        <v>91</v>
      </c>
      <c r="W23" s="149">
        <v>2</v>
      </c>
      <c r="X23" s="149"/>
      <c r="Y23" s="149">
        <v>476</v>
      </c>
      <c r="Z23" s="149">
        <v>17276</v>
      </c>
      <c r="AA23" s="149">
        <v>28549</v>
      </c>
      <c r="AB23" s="149">
        <v>7688</v>
      </c>
      <c r="AC23" s="150">
        <v>9298</v>
      </c>
      <c r="AD23" s="150">
        <v>26938</v>
      </c>
      <c r="AE23" s="150">
        <v>1</v>
      </c>
    </row>
    <row r="24" spans="1:31">
      <c r="A24" s="144" t="s">
        <v>252</v>
      </c>
      <c r="B24" s="149">
        <f t="shared" si="0"/>
        <v>121811</v>
      </c>
      <c r="C24" s="149">
        <v>111775</v>
      </c>
      <c r="D24" s="149">
        <v>10036</v>
      </c>
      <c r="E24" s="149">
        <v>29543</v>
      </c>
      <c r="F24" s="149">
        <v>92268</v>
      </c>
      <c r="G24" s="149">
        <v>15840</v>
      </c>
      <c r="H24" s="149">
        <v>10078</v>
      </c>
      <c r="I24" s="149">
        <v>16261</v>
      </c>
      <c r="J24" s="149">
        <v>12126</v>
      </c>
      <c r="K24" s="149">
        <v>12393</v>
      </c>
      <c r="L24" s="149">
        <v>12647</v>
      </c>
      <c r="M24" s="149">
        <v>12796</v>
      </c>
      <c r="N24" s="149">
        <v>10841</v>
      </c>
      <c r="O24" s="149">
        <v>9080</v>
      </c>
      <c r="P24" s="149">
        <v>9749</v>
      </c>
      <c r="Q24" s="149">
        <v>72391</v>
      </c>
      <c r="R24" s="149">
        <v>49420</v>
      </c>
      <c r="S24" s="149">
        <v>37832</v>
      </c>
      <c r="T24" s="149">
        <v>9060</v>
      </c>
      <c r="U24" s="149">
        <v>5785</v>
      </c>
      <c r="V24" s="149">
        <v>176</v>
      </c>
      <c r="W24" s="149"/>
      <c r="X24" s="149"/>
      <c r="Y24" s="149">
        <v>2690</v>
      </c>
      <c r="Z24" s="149">
        <v>66268</v>
      </c>
      <c r="AA24" s="149">
        <v>91576</v>
      </c>
      <c r="AB24" s="149">
        <v>30235</v>
      </c>
      <c r="AC24" s="150">
        <v>2410</v>
      </c>
      <c r="AD24" s="150">
        <v>119354</v>
      </c>
      <c r="AE24" s="150">
        <v>47</v>
      </c>
    </row>
    <row r="25" spans="1:31">
      <c r="A25" s="144" t="s">
        <v>253</v>
      </c>
      <c r="B25" s="149">
        <f t="shared" si="0"/>
        <v>116757</v>
      </c>
      <c r="C25" s="149">
        <v>113393</v>
      </c>
      <c r="D25" s="149">
        <v>3364</v>
      </c>
      <c r="E25" s="149">
        <v>92900</v>
      </c>
      <c r="F25" s="149">
        <v>23857</v>
      </c>
      <c r="G25" s="149">
        <v>43066</v>
      </c>
      <c r="H25" s="149">
        <v>20736</v>
      </c>
      <c r="I25" s="149">
        <v>22174</v>
      </c>
      <c r="J25" s="149">
        <v>12150</v>
      </c>
      <c r="K25" s="149">
        <v>8498</v>
      </c>
      <c r="L25" s="149">
        <v>2487</v>
      </c>
      <c r="M25" s="149">
        <v>1937</v>
      </c>
      <c r="N25" s="149">
        <v>1794</v>
      </c>
      <c r="O25" s="149">
        <v>1795</v>
      </c>
      <c r="P25" s="149">
        <v>2120</v>
      </c>
      <c r="Q25" s="149">
        <v>65064</v>
      </c>
      <c r="R25" s="149">
        <v>51693</v>
      </c>
      <c r="S25" s="149">
        <v>41105</v>
      </c>
      <c r="T25" s="149">
        <v>50164</v>
      </c>
      <c r="U25" s="149">
        <v>4569</v>
      </c>
      <c r="V25" s="149">
        <v>497</v>
      </c>
      <c r="W25" s="149">
        <v>83</v>
      </c>
      <c r="X25" s="149"/>
      <c r="Y25" s="149">
        <v>4515</v>
      </c>
      <c r="Z25" s="149">
        <v>15824</v>
      </c>
      <c r="AA25" s="149">
        <v>95535</v>
      </c>
      <c r="AB25" s="149">
        <v>21222</v>
      </c>
      <c r="AC25" s="150">
        <v>5452</v>
      </c>
      <c r="AD25" s="150">
        <v>111300</v>
      </c>
      <c r="AE25" s="150">
        <v>5</v>
      </c>
    </row>
    <row r="26" spans="1:31">
      <c r="A26" s="144" t="s">
        <v>254</v>
      </c>
      <c r="B26" s="149">
        <f t="shared" si="0"/>
        <v>13244</v>
      </c>
      <c r="C26" s="149">
        <v>12449</v>
      </c>
      <c r="D26" s="149">
        <v>795</v>
      </c>
      <c r="E26" s="149">
        <v>3949</v>
      </c>
      <c r="F26" s="149">
        <v>9295</v>
      </c>
      <c r="G26" s="149">
        <v>3104</v>
      </c>
      <c r="H26" s="149">
        <v>1506</v>
      </c>
      <c r="I26" s="149">
        <v>1873</v>
      </c>
      <c r="J26" s="149">
        <v>1262</v>
      </c>
      <c r="K26" s="149">
        <v>1260</v>
      </c>
      <c r="L26" s="149">
        <v>985</v>
      </c>
      <c r="M26" s="149">
        <v>820</v>
      </c>
      <c r="N26" s="149">
        <v>754</v>
      </c>
      <c r="O26" s="149">
        <v>637</v>
      </c>
      <c r="P26" s="149">
        <v>1043</v>
      </c>
      <c r="Q26" s="149">
        <v>7378</v>
      </c>
      <c r="R26" s="149">
        <v>5866</v>
      </c>
      <c r="S26" s="149">
        <v>12114</v>
      </c>
      <c r="T26" s="149">
        <v>208</v>
      </c>
      <c r="U26" s="149">
        <v>82</v>
      </c>
      <c r="V26" s="149">
        <v>103</v>
      </c>
      <c r="W26" s="149">
        <v>7</v>
      </c>
      <c r="X26" s="149"/>
      <c r="Y26" s="149">
        <v>84</v>
      </c>
      <c r="Z26" s="149">
        <v>646</v>
      </c>
      <c r="AA26" s="149">
        <v>10917</v>
      </c>
      <c r="AB26" s="149">
        <v>2327</v>
      </c>
      <c r="AC26" s="150">
        <v>6869</v>
      </c>
      <c r="AD26" s="150">
        <v>6350</v>
      </c>
      <c r="AE26" s="150">
        <v>25</v>
      </c>
    </row>
    <row r="27" spans="1:31">
      <c r="A27" s="144" t="s">
        <v>255</v>
      </c>
      <c r="B27" s="149">
        <f t="shared" si="0"/>
        <v>172136</v>
      </c>
      <c r="C27" s="149">
        <v>164233</v>
      </c>
      <c r="D27" s="149">
        <v>7903</v>
      </c>
      <c r="E27" s="149">
        <v>108857</v>
      </c>
      <c r="F27" s="149">
        <v>63279</v>
      </c>
      <c r="G27" s="149">
        <v>57761</v>
      </c>
      <c r="H27" s="149">
        <v>30466</v>
      </c>
      <c r="I27" s="149">
        <v>32486</v>
      </c>
      <c r="J27" s="149">
        <v>18535</v>
      </c>
      <c r="K27" s="149">
        <v>14783</v>
      </c>
      <c r="L27" s="149">
        <v>7310</v>
      </c>
      <c r="M27" s="149">
        <v>4098</v>
      </c>
      <c r="N27" s="149">
        <v>2723</v>
      </c>
      <c r="O27" s="149">
        <v>1835</v>
      </c>
      <c r="P27" s="149">
        <v>2139</v>
      </c>
      <c r="Q27" s="149">
        <v>96183</v>
      </c>
      <c r="R27" s="149">
        <v>75953</v>
      </c>
      <c r="S27" s="149">
        <v>105669</v>
      </c>
      <c r="T27" s="149">
        <v>51899</v>
      </c>
      <c r="U27" s="149">
        <v>298</v>
      </c>
      <c r="V27" s="149">
        <v>1734</v>
      </c>
      <c r="W27" s="149">
        <v>202</v>
      </c>
      <c r="X27" s="149"/>
      <c r="Y27" s="149">
        <v>4402</v>
      </c>
      <c r="Z27" s="149">
        <v>7932</v>
      </c>
      <c r="AA27" s="149">
        <v>136724</v>
      </c>
      <c r="AB27" s="149">
        <v>35412</v>
      </c>
      <c r="AC27" s="150">
        <v>33519</v>
      </c>
      <c r="AD27" s="150">
        <v>138610</v>
      </c>
      <c r="AE27" s="150">
        <v>7</v>
      </c>
    </row>
    <row r="28" spans="1:31">
      <c r="A28" s="144" t="s">
        <v>256</v>
      </c>
      <c r="B28" s="149">
        <f t="shared" si="0"/>
        <v>79726</v>
      </c>
      <c r="C28" s="149">
        <v>75565</v>
      </c>
      <c r="D28" s="149">
        <v>4161</v>
      </c>
      <c r="E28" s="149">
        <v>33066</v>
      </c>
      <c r="F28" s="149">
        <v>46660</v>
      </c>
      <c r="G28" s="149">
        <v>18998</v>
      </c>
      <c r="H28" s="149">
        <v>10822</v>
      </c>
      <c r="I28" s="149">
        <v>13183</v>
      </c>
      <c r="J28" s="149">
        <v>9083</v>
      </c>
      <c r="K28" s="149">
        <v>8248</v>
      </c>
      <c r="L28" s="149">
        <v>5793</v>
      </c>
      <c r="M28" s="149">
        <v>4279</v>
      </c>
      <c r="N28" s="149">
        <v>3425</v>
      </c>
      <c r="O28" s="149">
        <v>2651</v>
      </c>
      <c r="P28" s="149">
        <v>3244</v>
      </c>
      <c r="Q28" s="149">
        <v>45184</v>
      </c>
      <c r="R28" s="149">
        <v>34542</v>
      </c>
      <c r="S28" s="149">
        <v>50260</v>
      </c>
      <c r="T28" s="149">
        <v>16605</v>
      </c>
      <c r="U28" s="149">
        <v>7096</v>
      </c>
      <c r="V28" s="149">
        <v>2724</v>
      </c>
      <c r="W28" s="149">
        <v>66</v>
      </c>
      <c r="X28" s="149">
        <v>3</v>
      </c>
      <c r="Y28" s="149">
        <v>1940</v>
      </c>
      <c r="Z28" s="149">
        <v>1032</v>
      </c>
      <c r="AA28" s="149">
        <v>62807</v>
      </c>
      <c r="AB28" s="149">
        <v>16919</v>
      </c>
      <c r="AC28" s="150">
        <v>20622</v>
      </c>
      <c r="AD28" s="150">
        <v>59102</v>
      </c>
      <c r="AE28" s="150">
        <v>2</v>
      </c>
    </row>
    <row r="29" spans="1:31">
      <c r="A29" s="144" t="s">
        <v>257</v>
      </c>
      <c r="B29" s="149">
        <f t="shared" si="0"/>
        <v>69025</v>
      </c>
      <c r="C29" s="149">
        <v>62998</v>
      </c>
      <c r="D29" s="149">
        <v>6027</v>
      </c>
      <c r="E29" s="149">
        <v>22785</v>
      </c>
      <c r="F29" s="149">
        <v>46240</v>
      </c>
      <c r="G29" s="149">
        <v>11461</v>
      </c>
      <c r="H29" s="149">
        <v>6777</v>
      </c>
      <c r="I29" s="149">
        <v>11706</v>
      </c>
      <c r="J29" s="149">
        <v>9473</v>
      </c>
      <c r="K29" s="149">
        <v>8814</v>
      </c>
      <c r="L29" s="149">
        <v>6900</v>
      </c>
      <c r="M29" s="149">
        <v>5005</v>
      </c>
      <c r="N29" s="149">
        <v>3570</v>
      </c>
      <c r="O29" s="149">
        <v>2693</v>
      </c>
      <c r="P29" s="149">
        <v>2626</v>
      </c>
      <c r="Q29" s="149">
        <v>41495</v>
      </c>
      <c r="R29" s="149">
        <v>27530</v>
      </c>
      <c r="S29" s="149">
        <v>37972</v>
      </c>
      <c r="T29" s="149">
        <v>18757</v>
      </c>
      <c r="U29" s="149">
        <v>526</v>
      </c>
      <c r="V29" s="149">
        <v>86</v>
      </c>
      <c r="W29" s="149">
        <v>24</v>
      </c>
      <c r="X29" s="149"/>
      <c r="Y29" s="149">
        <v>1187</v>
      </c>
      <c r="Z29" s="149">
        <v>10473</v>
      </c>
      <c r="AA29" s="149">
        <v>52521</v>
      </c>
      <c r="AB29" s="149">
        <v>16504</v>
      </c>
      <c r="AC29" s="150">
        <v>24391</v>
      </c>
      <c r="AD29" s="150">
        <v>44521</v>
      </c>
      <c r="AE29" s="150">
        <v>113</v>
      </c>
    </row>
    <row r="30" spans="1:31">
      <c r="A30" s="148" t="s">
        <v>258</v>
      </c>
      <c r="B30" s="149">
        <f t="shared" si="0"/>
        <v>27917</v>
      </c>
      <c r="C30" s="149">
        <v>25300</v>
      </c>
      <c r="D30" s="149">
        <v>2617</v>
      </c>
      <c r="E30" s="149">
        <v>7145</v>
      </c>
      <c r="F30" s="149">
        <v>20772</v>
      </c>
      <c r="G30" s="149">
        <v>3454</v>
      </c>
      <c r="H30" s="149">
        <v>2615</v>
      </c>
      <c r="I30" s="149">
        <v>3820</v>
      </c>
      <c r="J30" s="149">
        <v>3138</v>
      </c>
      <c r="K30" s="149">
        <v>3526</v>
      </c>
      <c r="L30" s="149">
        <v>3081</v>
      </c>
      <c r="M30" s="149">
        <v>2494</v>
      </c>
      <c r="N30" s="149">
        <v>2073</v>
      </c>
      <c r="O30" s="149">
        <v>1704</v>
      </c>
      <c r="P30" s="149">
        <v>2012</v>
      </c>
      <c r="Q30" s="149">
        <v>17650</v>
      </c>
      <c r="R30" s="149">
        <v>10267</v>
      </c>
      <c r="S30" s="149">
        <v>9378</v>
      </c>
      <c r="T30" s="149">
        <v>16588</v>
      </c>
      <c r="U30" s="149">
        <v>52</v>
      </c>
      <c r="V30" s="149">
        <v>37</v>
      </c>
      <c r="W30" s="149">
        <v>2</v>
      </c>
      <c r="X30" s="149"/>
      <c r="Y30" s="149">
        <v>11</v>
      </c>
      <c r="Z30" s="149">
        <v>1849</v>
      </c>
      <c r="AA30" s="149">
        <v>20581</v>
      </c>
      <c r="AB30" s="149">
        <v>7336</v>
      </c>
      <c r="AC30" s="150">
        <v>18294</v>
      </c>
      <c r="AD30" s="150">
        <v>9617</v>
      </c>
      <c r="AE30" s="150">
        <v>6</v>
      </c>
    </row>
    <row r="31" spans="1:31">
      <c r="A31" s="144" t="s">
        <v>259</v>
      </c>
      <c r="B31" s="149">
        <f t="shared" si="0"/>
        <v>5930</v>
      </c>
      <c r="C31" s="149">
        <v>5628</v>
      </c>
      <c r="D31" s="149">
        <v>302</v>
      </c>
      <c r="E31" s="149">
        <v>1932</v>
      </c>
      <c r="F31" s="149">
        <v>3998</v>
      </c>
      <c r="G31" s="149">
        <v>1394</v>
      </c>
      <c r="H31" s="149">
        <v>809</v>
      </c>
      <c r="I31" s="149">
        <v>890</v>
      </c>
      <c r="J31" s="149">
        <v>696</v>
      </c>
      <c r="K31" s="149">
        <v>710</v>
      </c>
      <c r="L31" s="149">
        <v>455</v>
      </c>
      <c r="M31" s="149">
        <v>325</v>
      </c>
      <c r="N31" s="149">
        <v>208</v>
      </c>
      <c r="O31" s="149">
        <v>167</v>
      </c>
      <c r="P31" s="149">
        <v>276</v>
      </c>
      <c r="Q31" s="149">
        <v>3406</v>
      </c>
      <c r="R31" s="149">
        <v>2524</v>
      </c>
      <c r="S31" s="149">
        <v>4767</v>
      </c>
      <c r="T31" s="149">
        <v>28</v>
      </c>
      <c r="U31" s="149">
        <v>21</v>
      </c>
      <c r="V31" s="149">
        <v>731</v>
      </c>
      <c r="W31" s="149">
        <v>3</v>
      </c>
      <c r="X31" s="149">
        <v>9</v>
      </c>
      <c r="Y31" s="149">
        <v>123</v>
      </c>
      <c r="Z31" s="149">
        <v>248</v>
      </c>
      <c r="AA31" s="149">
        <v>4702</v>
      </c>
      <c r="AB31" s="149">
        <v>1228</v>
      </c>
      <c r="AC31" s="150">
        <v>3459</v>
      </c>
      <c r="AD31" s="150">
        <v>2471</v>
      </c>
      <c r="AE31" s="150"/>
    </row>
    <row r="32" spans="1:31">
      <c r="A32" s="144" t="s">
        <v>260</v>
      </c>
      <c r="B32" s="149">
        <f t="shared" si="0"/>
        <v>73761</v>
      </c>
      <c r="C32" s="149">
        <v>66057</v>
      </c>
      <c r="D32" s="149">
        <v>7704</v>
      </c>
      <c r="E32" s="149">
        <v>25507</v>
      </c>
      <c r="F32" s="149">
        <v>48254</v>
      </c>
      <c r="G32" s="149">
        <v>11696</v>
      </c>
      <c r="H32" s="149">
        <v>6718</v>
      </c>
      <c r="I32" s="149">
        <v>10867</v>
      </c>
      <c r="J32" s="149">
        <v>8892</v>
      </c>
      <c r="K32" s="149">
        <v>9045</v>
      </c>
      <c r="L32" s="149">
        <v>6768</v>
      </c>
      <c r="M32" s="149">
        <v>5568</v>
      </c>
      <c r="N32" s="149">
        <v>4459</v>
      </c>
      <c r="O32" s="149">
        <v>3973</v>
      </c>
      <c r="P32" s="149">
        <v>5775</v>
      </c>
      <c r="Q32" s="149">
        <v>46313</v>
      </c>
      <c r="R32" s="149">
        <v>27448</v>
      </c>
      <c r="S32" s="149">
        <v>32752</v>
      </c>
      <c r="T32" s="149">
        <v>35289</v>
      </c>
      <c r="U32" s="149">
        <v>723</v>
      </c>
      <c r="V32" s="149">
        <v>1286</v>
      </c>
      <c r="W32" s="149">
        <v>8</v>
      </c>
      <c r="X32" s="149">
        <v>1598</v>
      </c>
      <c r="Y32" s="149">
        <v>1460</v>
      </c>
      <c r="Z32" s="149">
        <v>645</v>
      </c>
      <c r="AA32" s="149">
        <v>54966</v>
      </c>
      <c r="AB32" s="149">
        <v>18795</v>
      </c>
      <c r="AC32" s="150">
        <v>25561</v>
      </c>
      <c r="AD32" s="150">
        <v>48185</v>
      </c>
      <c r="AE32" s="150">
        <v>15</v>
      </c>
    </row>
    <row r="33" spans="1:31">
      <c r="A33" s="144" t="s">
        <v>261</v>
      </c>
      <c r="B33" s="149">
        <f t="shared" si="0"/>
        <v>5338</v>
      </c>
      <c r="C33" s="149">
        <v>5020</v>
      </c>
      <c r="D33" s="149">
        <v>318</v>
      </c>
      <c r="E33" s="149">
        <v>1761</v>
      </c>
      <c r="F33" s="149">
        <v>3577</v>
      </c>
      <c r="G33" s="149">
        <v>1463</v>
      </c>
      <c r="H33" s="149">
        <v>749</v>
      </c>
      <c r="I33" s="149">
        <v>773</v>
      </c>
      <c r="J33" s="149">
        <v>505</v>
      </c>
      <c r="K33" s="149">
        <v>470</v>
      </c>
      <c r="L33" s="149">
        <v>311</v>
      </c>
      <c r="M33" s="149">
        <v>266</v>
      </c>
      <c r="N33" s="149">
        <v>217</v>
      </c>
      <c r="O33" s="149">
        <v>192</v>
      </c>
      <c r="P33" s="149">
        <v>392</v>
      </c>
      <c r="Q33" s="149">
        <v>2924</v>
      </c>
      <c r="R33" s="149">
        <v>2414</v>
      </c>
      <c r="S33" s="149">
        <v>4218</v>
      </c>
      <c r="T33" s="149">
        <v>125</v>
      </c>
      <c r="U33" s="149">
        <v>124</v>
      </c>
      <c r="V33" s="149">
        <v>554</v>
      </c>
      <c r="W33" s="149">
        <v>2</v>
      </c>
      <c r="X33" s="149">
        <v>215</v>
      </c>
      <c r="Y33" s="149">
        <v>75</v>
      </c>
      <c r="Z33" s="149">
        <v>25</v>
      </c>
      <c r="AA33" s="149">
        <v>4243</v>
      </c>
      <c r="AB33" s="149">
        <v>1095</v>
      </c>
      <c r="AC33" s="150">
        <v>2562</v>
      </c>
      <c r="AD33" s="150">
        <v>2772</v>
      </c>
      <c r="AE33" s="150">
        <v>4</v>
      </c>
    </row>
    <row r="34" spans="1:31">
      <c r="A34" s="144" t="s">
        <v>262</v>
      </c>
      <c r="B34" s="149">
        <f t="shared" si="0"/>
        <v>10940</v>
      </c>
      <c r="C34" s="149">
        <v>10452</v>
      </c>
      <c r="D34" s="149">
        <v>488</v>
      </c>
      <c r="E34" s="149">
        <v>3378</v>
      </c>
      <c r="F34" s="149">
        <v>7562</v>
      </c>
      <c r="G34" s="149">
        <v>2965</v>
      </c>
      <c r="H34" s="149">
        <v>1542</v>
      </c>
      <c r="I34" s="149">
        <v>1495</v>
      </c>
      <c r="J34" s="149">
        <v>860</v>
      </c>
      <c r="K34" s="149">
        <v>782</v>
      </c>
      <c r="L34" s="149">
        <v>777</v>
      </c>
      <c r="M34" s="149">
        <v>620</v>
      </c>
      <c r="N34" s="149">
        <v>558</v>
      </c>
      <c r="O34" s="149">
        <v>504</v>
      </c>
      <c r="P34" s="149">
        <v>837</v>
      </c>
      <c r="Q34" s="149">
        <v>5942</v>
      </c>
      <c r="R34" s="149">
        <v>4998</v>
      </c>
      <c r="S34" s="149">
        <v>8667</v>
      </c>
      <c r="T34" s="149">
        <v>825</v>
      </c>
      <c r="U34" s="149">
        <v>415</v>
      </c>
      <c r="V34" s="149">
        <v>147</v>
      </c>
      <c r="W34" s="149">
        <v>7</v>
      </c>
      <c r="X34" s="149"/>
      <c r="Y34" s="149">
        <v>498</v>
      </c>
      <c r="Z34" s="149">
        <v>381</v>
      </c>
      <c r="AA34" s="149">
        <v>8627</v>
      </c>
      <c r="AB34" s="149">
        <v>2313</v>
      </c>
      <c r="AC34" s="150">
        <v>4380</v>
      </c>
      <c r="AD34" s="150">
        <v>6558</v>
      </c>
      <c r="AE34" s="150">
        <v>2</v>
      </c>
    </row>
    <row r="35" spans="1:31">
      <c r="A35" s="144" t="s">
        <v>263</v>
      </c>
      <c r="B35" s="149">
        <f t="shared" si="0"/>
        <v>12762</v>
      </c>
      <c r="C35" s="149">
        <v>12085</v>
      </c>
      <c r="D35" s="149">
        <v>677</v>
      </c>
      <c r="E35" s="149">
        <v>6149</v>
      </c>
      <c r="F35" s="149">
        <v>6613</v>
      </c>
      <c r="G35" s="149">
        <v>3877</v>
      </c>
      <c r="H35" s="149">
        <v>1751</v>
      </c>
      <c r="I35" s="149">
        <v>2012</v>
      </c>
      <c r="J35" s="149">
        <v>1322</v>
      </c>
      <c r="K35" s="149">
        <v>1200</v>
      </c>
      <c r="L35" s="149">
        <v>713</v>
      </c>
      <c r="M35" s="149">
        <v>588</v>
      </c>
      <c r="N35" s="149">
        <v>457</v>
      </c>
      <c r="O35" s="149">
        <v>325</v>
      </c>
      <c r="P35" s="149">
        <v>517</v>
      </c>
      <c r="Q35" s="149">
        <v>7335</v>
      </c>
      <c r="R35" s="149">
        <v>5427</v>
      </c>
      <c r="S35" s="149">
        <v>11430</v>
      </c>
      <c r="T35" s="149">
        <v>180</v>
      </c>
      <c r="U35" s="149">
        <v>146</v>
      </c>
      <c r="V35" s="149">
        <v>37</v>
      </c>
      <c r="W35" s="149">
        <v>7</v>
      </c>
      <c r="X35" s="149">
        <v>100</v>
      </c>
      <c r="Y35" s="149">
        <v>348</v>
      </c>
      <c r="Z35" s="149">
        <v>514</v>
      </c>
      <c r="AA35" s="149">
        <v>10781</v>
      </c>
      <c r="AB35" s="149">
        <v>1981</v>
      </c>
      <c r="AC35" s="150">
        <v>5696</v>
      </c>
      <c r="AD35" s="150">
        <v>7035</v>
      </c>
      <c r="AE35" s="150">
        <v>31</v>
      </c>
    </row>
    <row r="36" spans="1:31">
      <c r="A36" s="144" t="s">
        <v>264</v>
      </c>
      <c r="B36" s="149">
        <f t="shared" si="0"/>
        <v>68678</v>
      </c>
      <c r="C36" s="149">
        <v>63289</v>
      </c>
      <c r="D36" s="149">
        <v>5389</v>
      </c>
      <c r="E36" s="149">
        <v>23533</v>
      </c>
      <c r="F36" s="149">
        <v>45145</v>
      </c>
      <c r="G36" s="149">
        <v>13138</v>
      </c>
      <c r="H36" s="149">
        <v>5763</v>
      </c>
      <c r="I36" s="149">
        <v>8154</v>
      </c>
      <c r="J36" s="149">
        <v>5779</v>
      </c>
      <c r="K36" s="149">
        <v>5733</v>
      </c>
      <c r="L36" s="149">
        <v>5027</v>
      </c>
      <c r="M36" s="149">
        <v>5506</v>
      </c>
      <c r="N36" s="149">
        <v>6068</v>
      </c>
      <c r="O36" s="149">
        <v>6082</v>
      </c>
      <c r="P36" s="149">
        <v>7428</v>
      </c>
      <c r="Q36" s="149">
        <v>41376</v>
      </c>
      <c r="R36" s="149">
        <v>27302</v>
      </c>
      <c r="S36" s="149">
        <v>27417</v>
      </c>
      <c r="T36" s="149">
        <v>13415</v>
      </c>
      <c r="U36" s="149">
        <v>2669</v>
      </c>
      <c r="V36" s="149">
        <v>234</v>
      </c>
      <c r="W36" s="149"/>
      <c r="X36" s="149"/>
      <c r="Y36" s="149">
        <v>10848</v>
      </c>
      <c r="Z36" s="149">
        <v>14095</v>
      </c>
      <c r="AA36" s="149">
        <v>52354</v>
      </c>
      <c r="AB36" s="149">
        <v>16324</v>
      </c>
      <c r="AC36" s="150">
        <v>704</v>
      </c>
      <c r="AD36" s="150">
        <v>67950</v>
      </c>
      <c r="AE36" s="150">
        <v>24</v>
      </c>
    </row>
    <row r="37" spans="1:31">
      <c r="A37" s="144" t="s">
        <v>265</v>
      </c>
      <c r="B37" s="149">
        <f t="shared" si="0"/>
        <v>56608</v>
      </c>
      <c r="C37" s="149">
        <v>53700</v>
      </c>
      <c r="D37" s="149">
        <v>2908</v>
      </c>
      <c r="E37" s="149">
        <v>37634</v>
      </c>
      <c r="F37" s="149">
        <v>18974</v>
      </c>
      <c r="G37" s="149">
        <v>15215</v>
      </c>
      <c r="H37" s="149">
        <v>9123</v>
      </c>
      <c r="I37" s="149">
        <v>10218</v>
      </c>
      <c r="J37" s="149">
        <v>6467</v>
      </c>
      <c r="K37" s="149">
        <v>5527</v>
      </c>
      <c r="L37" s="149">
        <v>2646</v>
      </c>
      <c r="M37" s="149">
        <v>2146</v>
      </c>
      <c r="N37" s="149">
        <v>1820</v>
      </c>
      <c r="O37" s="149">
        <v>1567</v>
      </c>
      <c r="P37" s="149">
        <v>1879</v>
      </c>
      <c r="Q37" s="149">
        <v>35814</v>
      </c>
      <c r="R37" s="149">
        <v>20794</v>
      </c>
      <c r="S37" s="149">
        <v>20878</v>
      </c>
      <c r="T37" s="149">
        <v>1364</v>
      </c>
      <c r="U37" s="149">
        <v>448</v>
      </c>
      <c r="V37" s="149">
        <v>7259</v>
      </c>
      <c r="W37" s="149"/>
      <c r="X37" s="149"/>
      <c r="Y37" s="149">
        <v>25885</v>
      </c>
      <c r="Z37" s="149">
        <v>774</v>
      </c>
      <c r="AA37" s="149">
        <v>47040</v>
      </c>
      <c r="AB37" s="149">
        <v>9568</v>
      </c>
      <c r="AC37" s="150">
        <v>19669</v>
      </c>
      <c r="AD37" s="150">
        <v>36903</v>
      </c>
      <c r="AE37" s="150">
        <v>36</v>
      </c>
    </row>
    <row r="38" spans="1:31">
      <c r="A38" s="144" t="s">
        <v>266</v>
      </c>
      <c r="B38" s="149">
        <f t="shared" si="0"/>
        <v>16912</v>
      </c>
      <c r="C38" s="149">
        <v>15656</v>
      </c>
      <c r="D38" s="149">
        <v>1256</v>
      </c>
      <c r="E38" s="149">
        <v>8400</v>
      </c>
      <c r="F38" s="149">
        <v>8512</v>
      </c>
      <c r="G38" s="149">
        <v>3869</v>
      </c>
      <c r="H38" s="149">
        <v>1843</v>
      </c>
      <c r="I38" s="149">
        <v>2477</v>
      </c>
      <c r="J38" s="149">
        <v>1704</v>
      </c>
      <c r="K38" s="149">
        <v>1557</v>
      </c>
      <c r="L38" s="149">
        <v>1146</v>
      </c>
      <c r="M38" s="149">
        <v>1204</v>
      </c>
      <c r="N38" s="149">
        <v>1050</v>
      </c>
      <c r="O38" s="149">
        <v>912</v>
      </c>
      <c r="P38" s="149">
        <v>1150</v>
      </c>
      <c r="Q38" s="149">
        <v>9962</v>
      </c>
      <c r="R38" s="149">
        <v>6950</v>
      </c>
      <c r="S38" s="149">
        <v>7830</v>
      </c>
      <c r="T38" s="149">
        <v>3862</v>
      </c>
      <c r="U38" s="149">
        <v>1006</v>
      </c>
      <c r="V38" s="149">
        <v>186</v>
      </c>
      <c r="W38" s="149">
        <v>109</v>
      </c>
      <c r="X38" s="149"/>
      <c r="Y38" s="149">
        <v>3699</v>
      </c>
      <c r="Z38" s="149">
        <v>220</v>
      </c>
      <c r="AA38" s="149">
        <v>12544</v>
      </c>
      <c r="AB38" s="149">
        <v>4368</v>
      </c>
      <c r="AC38" s="150">
        <v>863</v>
      </c>
      <c r="AD38" s="150">
        <v>16042</v>
      </c>
      <c r="AE38" s="150">
        <v>7</v>
      </c>
    </row>
    <row r="39" spans="1:31">
      <c r="A39" s="144" t="s">
        <v>267</v>
      </c>
      <c r="B39" s="149">
        <f t="shared" si="0"/>
        <v>618971</v>
      </c>
      <c r="C39" s="149">
        <v>579336</v>
      </c>
      <c r="D39" s="149">
        <v>39635</v>
      </c>
      <c r="E39" s="149">
        <v>282777</v>
      </c>
      <c r="F39" s="149">
        <v>336194</v>
      </c>
      <c r="G39" s="149">
        <v>110135</v>
      </c>
      <c r="H39" s="149">
        <v>66646</v>
      </c>
      <c r="I39" s="149">
        <v>92700</v>
      </c>
      <c r="J39" s="149">
        <v>62891</v>
      </c>
      <c r="K39" s="149">
        <v>59541</v>
      </c>
      <c r="L39" s="149">
        <v>50305</v>
      </c>
      <c r="M39" s="149">
        <v>46548</v>
      </c>
      <c r="N39" s="149">
        <v>41303</v>
      </c>
      <c r="O39" s="149">
        <v>39089</v>
      </c>
      <c r="P39" s="149">
        <v>49813</v>
      </c>
      <c r="Q39" s="149">
        <v>367890</v>
      </c>
      <c r="R39" s="149">
        <v>251081</v>
      </c>
      <c r="S39" s="149">
        <v>228650</v>
      </c>
      <c r="T39" s="149">
        <v>135909</v>
      </c>
      <c r="U39" s="149">
        <v>67723</v>
      </c>
      <c r="V39" s="149">
        <v>5302</v>
      </c>
      <c r="W39" s="149">
        <v>1859</v>
      </c>
      <c r="X39" s="149"/>
      <c r="Y39" s="149">
        <v>137519</v>
      </c>
      <c r="Z39" s="149">
        <v>42009</v>
      </c>
      <c r="AA39" s="149">
        <v>480788</v>
      </c>
      <c r="AB39" s="149">
        <v>138183</v>
      </c>
      <c r="AC39" s="150">
        <v>45570</v>
      </c>
      <c r="AD39" s="150">
        <v>573012</v>
      </c>
      <c r="AE39" s="150">
        <v>389</v>
      </c>
    </row>
    <row r="40" spans="1:31">
      <c r="A40" s="144" t="s">
        <v>268</v>
      </c>
      <c r="B40" s="149">
        <f t="shared" si="0"/>
        <v>301916</v>
      </c>
      <c r="C40" s="149">
        <v>284408</v>
      </c>
      <c r="D40" s="149">
        <v>17508</v>
      </c>
      <c r="E40" s="149">
        <v>194055</v>
      </c>
      <c r="F40" s="149">
        <v>107861</v>
      </c>
      <c r="G40" s="149">
        <v>96500</v>
      </c>
      <c r="H40" s="149">
        <v>55119</v>
      </c>
      <c r="I40" s="149">
        <v>50906</v>
      </c>
      <c r="J40" s="149">
        <v>28055</v>
      </c>
      <c r="K40" s="149">
        <v>24039</v>
      </c>
      <c r="L40" s="149">
        <v>15478</v>
      </c>
      <c r="M40" s="149">
        <v>11025</v>
      </c>
      <c r="N40" s="149">
        <v>8160</v>
      </c>
      <c r="O40" s="149">
        <v>6063</v>
      </c>
      <c r="P40" s="149">
        <v>6571</v>
      </c>
      <c r="Q40" s="149">
        <v>180317</v>
      </c>
      <c r="R40" s="149">
        <v>121599</v>
      </c>
      <c r="S40" s="149">
        <v>203086</v>
      </c>
      <c r="T40" s="149">
        <v>73633</v>
      </c>
      <c r="U40" s="149"/>
      <c r="V40" s="149">
        <v>1098</v>
      </c>
      <c r="W40" s="149">
        <v>5161</v>
      </c>
      <c r="X40" s="149"/>
      <c r="Y40" s="149">
        <v>7035</v>
      </c>
      <c r="Z40" s="149">
        <v>11903</v>
      </c>
      <c r="AA40" s="149">
        <v>232212</v>
      </c>
      <c r="AB40" s="149">
        <v>69704</v>
      </c>
      <c r="AC40" s="150">
        <v>70806</v>
      </c>
      <c r="AD40" s="150">
        <v>230834</v>
      </c>
      <c r="AE40" s="150">
        <v>276</v>
      </c>
    </row>
    <row r="41" spans="1:31">
      <c r="A41" s="144" t="s">
        <v>269</v>
      </c>
      <c r="B41" s="149">
        <f t="shared" si="0"/>
        <v>24227</v>
      </c>
      <c r="C41" s="149">
        <v>21371</v>
      </c>
      <c r="D41" s="149">
        <v>2856</v>
      </c>
      <c r="E41" s="149">
        <v>5410</v>
      </c>
      <c r="F41" s="149">
        <v>18817</v>
      </c>
      <c r="G41" s="149">
        <v>2493</v>
      </c>
      <c r="H41" s="149">
        <v>2128</v>
      </c>
      <c r="I41" s="149">
        <v>3361</v>
      </c>
      <c r="J41" s="149">
        <v>2787</v>
      </c>
      <c r="K41" s="149">
        <v>3176</v>
      </c>
      <c r="L41" s="149">
        <v>2771</v>
      </c>
      <c r="M41" s="149">
        <v>2443</v>
      </c>
      <c r="N41" s="149">
        <v>2007</v>
      </c>
      <c r="O41" s="149">
        <v>1496</v>
      </c>
      <c r="P41" s="149">
        <v>1565</v>
      </c>
      <c r="Q41" s="149">
        <v>15523</v>
      </c>
      <c r="R41" s="149">
        <v>8704</v>
      </c>
      <c r="S41" s="149">
        <v>17613</v>
      </c>
      <c r="T41" s="149">
        <v>3620</v>
      </c>
      <c r="U41" s="149">
        <v>229</v>
      </c>
      <c r="V41" s="149">
        <v>2072</v>
      </c>
      <c r="W41" s="149">
        <v>6</v>
      </c>
      <c r="X41" s="149"/>
      <c r="Y41" s="149">
        <v>678</v>
      </c>
      <c r="Z41" s="149">
        <v>9</v>
      </c>
      <c r="AA41" s="149">
        <v>16842</v>
      </c>
      <c r="AB41" s="149">
        <v>7385</v>
      </c>
      <c r="AC41" s="150">
        <v>12205</v>
      </c>
      <c r="AD41" s="150">
        <v>12021</v>
      </c>
      <c r="AE41" s="150">
        <v>1</v>
      </c>
    </row>
    <row r="42" spans="1:31">
      <c r="A42" s="144" t="s">
        <v>270</v>
      </c>
      <c r="B42" s="149">
        <f t="shared" si="0"/>
        <v>146451</v>
      </c>
      <c r="C42" s="149">
        <v>141574</v>
      </c>
      <c r="D42" s="149">
        <v>4877</v>
      </c>
      <c r="E42" s="149">
        <v>104883</v>
      </c>
      <c r="F42" s="149">
        <v>41568</v>
      </c>
      <c r="G42" s="149">
        <v>47009</v>
      </c>
      <c r="H42" s="149">
        <v>25623</v>
      </c>
      <c r="I42" s="149">
        <v>24090</v>
      </c>
      <c r="J42" s="149">
        <v>14276</v>
      </c>
      <c r="K42" s="149">
        <v>12537</v>
      </c>
      <c r="L42" s="149">
        <v>6539</v>
      </c>
      <c r="M42" s="149">
        <v>4777</v>
      </c>
      <c r="N42" s="149">
        <v>4020</v>
      </c>
      <c r="O42" s="149">
        <v>3354</v>
      </c>
      <c r="P42" s="149">
        <v>4226</v>
      </c>
      <c r="Q42" s="149">
        <v>93200</v>
      </c>
      <c r="R42" s="149">
        <v>53251</v>
      </c>
      <c r="S42" s="149">
        <v>87692</v>
      </c>
      <c r="T42" s="149">
        <v>4689</v>
      </c>
      <c r="U42" s="149">
        <v>3183</v>
      </c>
      <c r="V42" s="149">
        <v>2532</v>
      </c>
      <c r="W42" s="149">
        <v>736</v>
      </c>
      <c r="X42" s="149">
        <v>3</v>
      </c>
      <c r="Y42" s="149">
        <v>35111</v>
      </c>
      <c r="Z42" s="149">
        <v>12505</v>
      </c>
      <c r="AA42" s="149">
        <v>123895</v>
      </c>
      <c r="AB42" s="149">
        <v>22556</v>
      </c>
      <c r="AC42" s="150">
        <v>28433</v>
      </c>
      <c r="AD42" s="150">
        <v>90600</v>
      </c>
      <c r="AE42" s="150">
        <v>27418</v>
      </c>
    </row>
    <row r="43" spans="1:31">
      <c r="A43" s="144" t="s">
        <v>271</v>
      </c>
      <c r="B43" s="149">
        <f t="shared" si="0"/>
        <v>327058</v>
      </c>
      <c r="C43" s="149">
        <v>313421</v>
      </c>
      <c r="D43" s="149">
        <v>13637</v>
      </c>
      <c r="E43" s="149">
        <v>216457</v>
      </c>
      <c r="F43" s="149">
        <v>110601</v>
      </c>
      <c r="G43" s="149">
        <v>97326</v>
      </c>
      <c r="H43" s="149">
        <v>50961</v>
      </c>
      <c r="I43" s="149">
        <v>63048</v>
      </c>
      <c r="J43" s="149">
        <v>38310</v>
      </c>
      <c r="K43" s="149">
        <v>29404</v>
      </c>
      <c r="L43" s="149">
        <v>13319</v>
      </c>
      <c r="M43" s="149">
        <v>11433</v>
      </c>
      <c r="N43" s="149">
        <v>8771</v>
      </c>
      <c r="O43" s="149">
        <v>6979</v>
      </c>
      <c r="P43" s="149">
        <v>7507</v>
      </c>
      <c r="Q43" s="149">
        <v>207572</v>
      </c>
      <c r="R43" s="149">
        <v>119486</v>
      </c>
      <c r="S43" s="149">
        <v>200036</v>
      </c>
      <c r="T43" s="149">
        <v>77027</v>
      </c>
      <c r="U43" s="149">
        <v>9915</v>
      </c>
      <c r="V43" s="149">
        <v>580</v>
      </c>
      <c r="W43" s="149">
        <v>129</v>
      </c>
      <c r="X43" s="149">
        <v>41</v>
      </c>
      <c r="Y43" s="149">
        <v>29662</v>
      </c>
      <c r="Z43" s="149">
        <v>9668</v>
      </c>
      <c r="AA43" s="149">
        <v>262859</v>
      </c>
      <c r="AB43" s="149">
        <v>64199</v>
      </c>
      <c r="AC43" s="150">
        <v>59269</v>
      </c>
      <c r="AD43" s="150">
        <v>267763</v>
      </c>
      <c r="AE43" s="150">
        <v>26</v>
      </c>
    </row>
    <row r="44" spans="1:31">
      <c r="A44" s="148" t="s">
        <v>272</v>
      </c>
      <c r="B44" s="149">
        <f t="shared" si="0"/>
        <v>7633</v>
      </c>
      <c r="C44" s="149">
        <v>7174</v>
      </c>
      <c r="D44" s="149">
        <v>459</v>
      </c>
      <c r="E44" s="149">
        <v>7633</v>
      </c>
      <c r="F44" s="149"/>
      <c r="G44" s="149">
        <v>1449</v>
      </c>
      <c r="H44" s="149">
        <v>1035</v>
      </c>
      <c r="I44" s="149">
        <v>1392</v>
      </c>
      <c r="J44" s="149">
        <v>980</v>
      </c>
      <c r="K44" s="149">
        <v>985</v>
      </c>
      <c r="L44" s="149">
        <v>562</v>
      </c>
      <c r="M44" s="149">
        <v>524</v>
      </c>
      <c r="N44" s="149">
        <v>371</v>
      </c>
      <c r="O44" s="149">
        <v>219</v>
      </c>
      <c r="P44" s="149">
        <v>116</v>
      </c>
      <c r="Q44" s="149">
        <v>4817</v>
      </c>
      <c r="R44" s="149">
        <v>2816</v>
      </c>
      <c r="S44" s="149">
        <v>32</v>
      </c>
      <c r="T44" s="149">
        <v>2</v>
      </c>
      <c r="U44" s="149"/>
      <c r="V44" s="149"/>
      <c r="W44" s="149"/>
      <c r="X44" s="149"/>
      <c r="Y44" s="149">
        <v>5888</v>
      </c>
      <c r="Z44" s="149">
        <v>1711</v>
      </c>
      <c r="AA44" s="149">
        <v>6387</v>
      </c>
      <c r="AB44" s="149">
        <v>1246</v>
      </c>
      <c r="AC44" s="150">
        <v>243</v>
      </c>
      <c r="AD44" s="150">
        <v>7390</v>
      </c>
      <c r="AE44" s="150"/>
    </row>
    <row r="45" spans="1:31">
      <c r="A45" s="144" t="s">
        <v>273</v>
      </c>
      <c r="B45" s="149">
        <f t="shared" si="0"/>
        <v>9629</v>
      </c>
      <c r="C45" s="149">
        <v>9319</v>
      </c>
      <c r="D45" s="149">
        <v>310</v>
      </c>
      <c r="E45" s="149">
        <v>5936</v>
      </c>
      <c r="F45" s="149">
        <v>3693</v>
      </c>
      <c r="G45" s="149">
        <v>2553</v>
      </c>
      <c r="H45" s="149">
        <v>1366</v>
      </c>
      <c r="I45" s="149">
        <v>1906</v>
      </c>
      <c r="J45" s="149">
        <v>1179</v>
      </c>
      <c r="K45" s="149">
        <v>791</v>
      </c>
      <c r="L45" s="149">
        <v>408</v>
      </c>
      <c r="M45" s="149">
        <v>404</v>
      </c>
      <c r="N45" s="149">
        <v>348</v>
      </c>
      <c r="O45" s="149">
        <v>291</v>
      </c>
      <c r="P45" s="149">
        <v>383</v>
      </c>
      <c r="Q45" s="149">
        <v>5541</v>
      </c>
      <c r="R45" s="149">
        <v>4088</v>
      </c>
      <c r="S45" s="149"/>
      <c r="T45" s="149"/>
      <c r="U45" s="149"/>
      <c r="V45" s="149"/>
      <c r="W45" s="149"/>
      <c r="X45" s="149"/>
      <c r="Y45" s="149"/>
      <c r="Z45" s="149">
        <v>9629</v>
      </c>
      <c r="AA45" s="149">
        <v>9297</v>
      </c>
      <c r="AB45" s="149">
        <v>332</v>
      </c>
      <c r="AC45" s="150"/>
      <c r="AD45" s="150"/>
      <c r="AE45" s="150">
        <v>9629</v>
      </c>
    </row>
    <row r="46" spans="1:31">
      <c r="A46" s="144" t="s">
        <v>274</v>
      </c>
      <c r="B46" s="149">
        <f t="shared" si="0"/>
        <v>55749</v>
      </c>
      <c r="C46" s="149">
        <v>51650</v>
      </c>
      <c r="D46" s="149">
        <v>4099</v>
      </c>
      <c r="E46" s="149">
        <v>29877</v>
      </c>
      <c r="F46" s="149">
        <v>25872</v>
      </c>
      <c r="G46" s="149">
        <v>16477</v>
      </c>
      <c r="H46" s="149">
        <v>8668</v>
      </c>
      <c r="I46" s="149">
        <v>8280</v>
      </c>
      <c r="J46" s="149">
        <v>5452</v>
      </c>
      <c r="K46" s="149">
        <v>4935</v>
      </c>
      <c r="L46" s="149">
        <v>3271</v>
      </c>
      <c r="M46" s="149">
        <v>2625</v>
      </c>
      <c r="N46" s="149">
        <v>2136</v>
      </c>
      <c r="O46" s="149">
        <v>1699</v>
      </c>
      <c r="P46" s="149">
        <v>2206</v>
      </c>
      <c r="Q46" s="149">
        <v>35313</v>
      </c>
      <c r="R46" s="149">
        <v>20436</v>
      </c>
      <c r="S46" s="149">
        <v>19143</v>
      </c>
      <c r="T46" s="149">
        <v>22416</v>
      </c>
      <c r="U46" s="149">
        <v>151</v>
      </c>
      <c r="V46" s="149">
        <v>145</v>
      </c>
      <c r="W46" s="149">
        <v>8</v>
      </c>
      <c r="X46" s="149"/>
      <c r="Y46" s="149">
        <v>394</v>
      </c>
      <c r="Z46" s="149">
        <v>13492</v>
      </c>
      <c r="AA46" s="149">
        <v>44792</v>
      </c>
      <c r="AB46" s="149">
        <v>10957</v>
      </c>
      <c r="AC46" s="150">
        <v>14415</v>
      </c>
      <c r="AD46" s="150">
        <v>39475</v>
      </c>
      <c r="AE46" s="150">
        <v>1859</v>
      </c>
    </row>
    <row r="47" spans="1:31">
      <c r="A47" s="144" t="s">
        <v>275</v>
      </c>
      <c r="B47" s="149">
        <f t="shared" si="0"/>
        <v>4893</v>
      </c>
      <c r="C47" s="149">
        <v>4628</v>
      </c>
      <c r="D47" s="149">
        <v>265</v>
      </c>
      <c r="E47" s="149">
        <v>1252</v>
      </c>
      <c r="F47" s="149">
        <v>3641</v>
      </c>
      <c r="G47" s="149">
        <v>1387</v>
      </c>
      <c r="H47" s="149">
        <v>678</v>
      </c>
      <c r="I47" s="149">
        <v>636</v>
      </c>
      <c r="J47" s="149">
        <v>423</v>
      </c>
      <c r="K47" s="149">
        <v>434</v>
      </c>
      <c r="L47" s="149">
        <v>360</v>
      </c>
      <c r="M47" s="149">
        <v>270</v>
      </c>
      <c r="N47" s="149">
        <v>201</v>
      </c>
      <c r="O47" s="149">
        <v>167</v>
      </c>
      <c r="P47" s="149">
        <v>337</v>
      </c>
      <c r="Q47" s="149">
        <v>2604</v>
      </c>
      <c r="R47" s="149">
        <v>2289</v>
      </c>
      <c r="S47" s="149">
        <v>4161</v>
      </c>
      <c r="T47" s="149">
        <v>32</v>
      </c>
      <c r="U47" s="149">
        <v>15</v>
      </c>
      <c r="V47" s="149">
        <v>607</v>
      </c>
      <c r="W47" s="149"/>
      <c r="X47" s="149"/>
      <c r="Y47" s="149">
        <v>78</v>
      </c>
      <c r="Z47" s="149"/>
      <c r="AA47" s="149">
        <v>4014</v>
      </c>
      <c r="AB47" s="149">
        <v>879</v>
      </c>
      <c r="AC47" s="150">
        <v>2753</v>
      </c>
      <c r="AD47" s="150">
        <v>2140</v>
      </c>
      <c r="AE47" s="150"/>
    </row>
    <row r="48" spans="1:31">
      <c r="A48" s="144" t="s">
        <v>276</v>
      </c>
      <c r="B48" s="149">
        <f t="shared" si="0"/>
        <v>42555</v>
      </c>
      <c r="C48" s="149">
        <v>40323</v>
      </c>
      <c r="D48" s="149">
        <v>2232</v>
      </c>
      <c r="E48" s="149">
        <v>24475</v>
      </c>
      <c r="F48" s="149">
        <v>18080</v>
      </c>
      <c r="G48" s="149">
        <v>12407</v>
      </c>
      <c r="H48" s="149">
        <v>6855</v>
      </c>
      <c r="I48" s="149">
        <v>6764</v>
      </c>
      <c r="J48" s="149">
        <v>4210</v>
      </c>
      <c r="K48" s="149">
        <v>3802</v>
      </c>
      <c r="L48" s="149">
        <v>2172</v>
      </c>
      <c r="M48" s="149">
        <v>1781</v>
      </c>
      <c r="N48" s="149">
        <v>1564</v>
      </c>
      <c r="O48" s="149">
        <v>1261</v>
      </c>
      <c r="P48" s="149">
        <v>1739</v>
      </c>
      <c r="Q48" s="149">
        <v>27873</v>
      </c>
      <c r="R48" s="149">
        <v>14682</v>
      </c>
      <c r="S48" s="149"/>
      <c r="T48" s="149"/>
      <c r="U48" s="149"/>
      <c r="V48" s="149"/>
      <c r="W48" s="149"/>
      <c r="X48" s="149"/>
      <c r="Y48" s="149"/>
      <c r="Z48" s="149">
        <v>42555</v>
      </c>
      <c r="AA48" s="149">
        <v>32271</v>
      </c>
      <c r="AB48" s="149">
        <v>10284</v>
      </c>
      <c r="AC48" s="150">
        <v>14330</v>
      </c>
      <c r="AD48" s="150">
        <v>28214</v>
      </c>
      <c r="AE48" s="150">
        <v>11</v>
      </c>
    </row>
    <row r="49" spans="1:31">
      <c r="A49" s="144" t="s">
        <v>277</v>
      </c>
      <c r="B49" s="149">
        <f t="shared" si="0"/>
        <v>297762</v>
      </c>
      <c r="C49" s="149">
        <v>275368</v>
      </c>
      <c r="D49" s="149">
        <v>22394</v>
      </c>
      <c r="E49" s="149">
        <v>109779</v>
      </c>
      <c r="F49" s="149">
        <v>187983</v>
      </c>
      <c r="G49" s="149">
        <v>45813</v>
      </c>
      <c r="H49" s="149">
        <v>24640</v>
      </c>
      <c r="I49" s="149">
        <v>37343</v>
      </c>
      <c r="J49" s="149">
        <v>30945</v>
      </c>
      <c r="K49" s="149">
        <v>32165</v>
      </c>
      <c r="L49" s="149">
        <v>28880</v>
      </c>
      <c r="M49" s="149">
        <v>27342</v>
      </c>
      <c r="N49" s="149">
        <v>24363</v>
      </c>
      <c r="O49" s="149">
        <v>21650</v>
      </c>
      <c r="P49" s="149">
        <v>24621</v>
      </c>
      <c r="Q49" s="149">
        <v>185606</v>
      </c>
      <c r="R49" s="149">
        <v>112125</v>
      </c>
      <c r="S49" s="149">
        <v>61564</v>
      </c>
      <c r="T49" s="149">
        <v>55484</v>
      </c>
      <c r="U49" s="149">
        <v>7540</v>
      </c>
      <c r="V49" s="149">
        <v>246</v>
      </c>
      <c r="W49" s="149">
        <v>1349</v>
      </c>
      <c r="X49" s="149">
        <v>293</v>
      </c>
      <c r="Y49" s="149">
        <v>120364</v>
      </c>
      <c r="Z49" s="149">
        <v>50922</v>
      </c>
      <c r="AA49" s="149">
        <v>245875</v>
      </c>
      <c r="AB49" s="149">
        <v>51887</v>
      </c>
      <c r="AC49" s="150">
        <v>46619</v>
      </c>
      <c r="AD49" s="150">
        <v>251078</v>
      </c>
      <c r="AE49" s="150">
        <v>65</v>
      </c>
    </row>
    <row r="50" spans="1:31">
      <c r="A50" s="144" t="s">
        <v>278</v>
      </c>
      <c r="B50" s="149">
        <f t="shared" si="0"/>
        <v>20409</v>
      </c>
      <c r="C50" s="149">
        <v>19524</v>
      </c>
      <c r="D50" s="149">
        <v>885</v>
      </c>
      <c r="E50" s="149">
        <v>11181</v>
      </c>
      <c r="F50" s="149">
        <v>9228</v>
      </c>
      <c r="G50" s="149">
        <v>6377</v>
      </c>
      <c r="H50" s="149">
        <v>4121</v>
      </c>
      <c r="I50" s="149">
        <v>2998</v>
      </c>
      <c r="J50" s="149">
        <v>1797</v>
      </c>
      <c r="K50" s="149">
        <v>1523</v>
      </c>
      <c r="L50" s="149">
        <v>1015</v>
      </c>
      <c r="M50" s="149">
        <v>895</v>
      </c>
      <c r="N50" s="149">
        <v>624</v>
      </c>
      <c r="O50" s="149">
        <v>502</v>
      </c>
      <c r="P50" s="149">
        <v>557</v>
      </c>
      <c r="Q50" s="149">
        <v>12963</v>
      </c>
      <c r="R50" s="149">
        <v>7446</v>
      </c>
      <c r="S50" s="149">
        <v>14258</v>
      </c>
      <c r="T50" s="149">
        <v>507</v>
      </c>
      <c r="U50" s="149"/>
      <c r="V50" s="149">
        <v>267</v>
      </c>
      <c r="W50" s="149">
        <v>56</v>
      </c>
      <c r="X50" s="149"/>
      <c r="Y50" s="149">
        <v>1943</v>
      </c>
      <c r="Z50" s="149">
        <v>3378</v>
      </c>
      <c r="AA50" s="149">
        <v>16658</v>
      </c>
      <c r="AB50" s="149">
        <v>3751</v>
      </c>
      <c r="AC50" s="150">
        <v>2576</v>
      </c>
      <c r="AD50" s="150">
        <v>17831</v>
      </c>
      <c r="AE50" s="150">
        <v>2</v>
      </c>
    </row>
    <row r="51" spans="1:31">
      <c r="A51" s="144" t="s">
        <v>279</v>
      </c>
      <c r="B51" s="149">
        <f t="shared" si="0"/>
        <v>58131</v>
      </c>
      <c r="C51" s="149">
        <v>53312</v>
      </c>
      <c r="D51" s="149">
        <v>4819</v>
      </c>
      <c r="E51" s="149">
        <v>24303</v>
      </c>
      <c r="F51" s="149">
        <v>33828</v>
      </c>
      <c r="G51" s="149">
        <v>13152</v>
      </c>
      <c r="H51" s="149">
        <v>7004</v>
      </c>
      <c r="I51" s="149">
        <v>8969</v>
      </c>
      <c r="J51" s="149">
        <v>6083</v>
      </c>
      <c r="K51" s="149">
        <v>5463</v>
      </c>
      <c r="L51" s="149">
        <v>4010</v>
      </c>
      <c r="M51" s="149">
        <v>3278</v>
      </c>
      <c r="N51" s="149">
        <v>2962</v>
      </c>
      <c r="O51" s="149">
        <v>2964</v>
      </c>
      <c r="P51" s="149">
        <v>4246</v>
      </c>
      <c r="Q51" s="149">
        <v>34242</v>
      </c>
      <c r="R51" s="149">
        <v>23889</v>
      </c>
      <c r="S51" s="149">
        <v>31165</v>
      </c>
      <c r="T51" s="149">
        <v>23290</v>
      </c>
      <c r="U51" s="149">
        <v>2803</v>
      </c>
      <c r="V51" s="149">
        <v>223</v>
      </c>
      <c r="W51" s="149">
        <v>79</v>
      </c>
      <c r="X51" s="149"/>
      <c r="Y51" s="149">
        <v>381</v>
      </c>
      <c r="Z51" s="149">
        <v>190</v>
      </c>
      <c r="AA51" s="149">
        <v>44866</v>
      </c>
      <c r="AB51" s="149">
        <v>13265</v>
      </c>
      <c r="AC51" s="150">
        <v>13734</v>
      </c>
      <c r="AD51" s="150">
        <v>44396</v>
      </c>
      <c r="AE51" s="150">
        <v>1</v>
      </c>
    </row>
    <row r="52" spans="1:31">
      <c r="A52" s="148" t="s">
        <v>280</v>
      </c>
      <c r="B52" s="149">
        <f t="shared" si="0"/>
        <v>71</v>
      </c>
      <c r="C52" s="149">
        <v>65</v>
      </c>
      <c r="D52" s="149">
        <v>6</v>
      </c>
      <c r="E52" s="149">
        <v>71</v>
      </c>
      <c r="F52" s="149"/>
      <c r="G52" s="149">
        <v>11</v>
      </c>
      <c r="H52" s="149">
        <v>7</v>
      </c>
      <c r="I52" s="149">
        <v>15</v>
      </c>
      <c r="J52" s="149">
        <v>12</v>
      </c>
      <c r="K52" s="149">
        <v>11</v>
      </c>
      <c r="L52" s="149">
        <v>4</v>
      </c>
      <c r="M52" s="149">
        <v>3</v>
      </c>
      <c r="N52" s="149">
        <v>3</v>
      </c>
      <c r="O52" s="149">
        <v>2</v>
      </c>
      <c r="P52" s="149">
        <v>3</v>
      </c>
      <c r="Q52" s="149">
        <v>44</v>
      </c>
      <c r="R52" s="149">
        <v>27</v>
      </c>
      <c r="S52" s="149">
        <v>2</v>
      </c>
      <c r="T52" s="149">
        <v>53</v>
      </c>
      <c r="U52" s="149"/>
      <c r="V52" s="149"/>
      <c r="W52" s="149"/>
      <c r="X52" s="149"/>
      <c r="Y52" s="149"/>
      <c r="Z52" s="149">
        <v>16</v>
      </c>
      <c r="AA52" s="149">
        <v>63</v>
      </c>
      <c r="AB52" s="149">
        <v>8</v>
      </c>
      <c r="AC52" s="150"/>
      <c r="AD52" s="150"/>
      <c r="AE52" s="150">
        <v>71</v>
      </c>
    </row>
    <row r="53" spans="1:31">
      <c r="A53" s="144" t="s">
        <v>281</v>
      </c>
      <c r="B53" s="149">
        <f t="shared" si="0"/>
        <v>7715</v>
      </c>
      <c r="C53" s="149">
        <v>7144</v>
      </c>
      <c r="D53" s="149">
        <v>571</v>
      </c>
      <c r="E53" s="149">
        <v>2695</v>
      </c>
      <c r="F53" s="149">
        <v>5020</v>
      </c>
      <c r="G53" s="149">
        <v>1926</v>
      </c>
      <c r="H53" s="149">
        <v>752</v>
      </c>
      <c r="I53" s="149">
        <v>928</v>
      </c>
      <c r="J53" s="149">
        <v>709</v>
      </c>
      <c r="K53" s="149">
        <v>757</v>
      </c>
      <c r="L53" s="149">
        <v>555</v>
      </c>
      <c r="M53" s="149">
        <v>546</v>
      </c>
      <c r="N53" s="149">
        <v>452</v>
      </c>
      <c r="O53" s="149">
        <v>433</v>
      </c>
      <c r="P53" s="149">
        <v>657</v>
      </c>
      <c r="Q53" s="149">
        <v>4281</v>
      </c>
      <c r="R53" s="149">
        <v>3434</v>
      </c>
      <c r="S53" s="149">
        <v>6086</v>
      </c>
      <c r="T53" s="149">
        <v>144</v>
      </c>
      <c r="U53" s="149">
        <v>145</v>
      </c>
      <c r="V53" s="149">
        <v>34</v>
      </c>
      <c r="W53" s="149"/>
      <c r="X53" s="149"/>
      <c r="Y53" s="149">
        <v>30</v>
      </c>
      <c r="Z53" s="149">
        <v>1276</v>
      </c>
      <c r="AA53" s="149">
        <v>5994</v>
      </c>
      <c r="AB53" s="149">
        <v>1721</v>
      </c>
      <c r="AC53" s="150">
        <v>3387</v>
      </c>
      <c r="AD53" s="150">
        <v>1060</v>
      </c>
      <c r="AE53" s="150">
        <v>3268</v>
      </c>
    </row>
    <row r="54" spans="1:31">
      <c r="A54" s="144" t="s">
        <v>282</v>
      </c>
      <c r="B54" s="149">
        <f t="shared" si="0"/>
        <v>80798</v>
      </c>
      <c r="C54" s="149">
        <v>76261</v>
      </c>
      <c r="D54" s="149">
        <v>4537</v>
      </c>
      <c r="E54" s="149">
        <v>33930</v>
      </c>
      <c r="F54" s="149">
        <v>46868</v>
      </c>
      <c r="G54" s="149">
        <v>16818</v>
      </c>
      <c r="H54" s="149">
        <v>9025</v>
      </c>
      <c r="I54" s="149">
        <v>10844</v>
      </c>
      <c r="J54" s="149">
        <v>7768</v>
      </c>
      <c r="K54" s="149">
        <v>7799</v>
      </c>
      <c r="L54" s="149">
        <v>6202</v>
      </c>
      <c r="M54" s="149">
        <v>5734</v>
      </c>
      <c r="N54" s="149">
        <v>5529</v>
      </c>
      <c r="O54" s="149">
        <v>5057</v>
      </c>
      <c r="P54" s="149">
        <v>6022</v>
      </c>
      <c r="Q54" s="149">
        <v>49743</v>
      </c>
      <c r="R54" s="149">
        <v>31055</v>
      </c>
      <c r="S54" s="149">
        <v>51680</v>
      </c>
      <c r="T54" s="149">
        <v>5646</v>
      </c>
      <c r="U54" s="149">
        <v>6324</v>
      </c>
      <c r="V54" s="149">
        <v>1958</v>
      </c>
      <c r="W54" s="149">
        <v>1987</v>
      </c>
      <c r="X54" s="149">
        <v>597</v>
      </c>
      <c r="Y54" s="149">
        <v>6902</v>
      </c>
      <c r="Z54" s="149">
        <v>5704</v>
      </c>
      <c r="AA54" s="149">
        <v>64614</v>
      </c>
      <c r="AB54" s="149">
        <v>16184</v>
      </c>
      <c r="AC54" s="150">
        <v>10623</v>
      </c>
      <c r="AD54" s="150">
        <v>70175</v>
      </c>
      <c r="AE54" s="150"/>
    </row>
    <row r="55" spans="1:31">
      <c r="A55" s="144" t="s">
        <v>283</v>
      </c>
      <c r="B55" s="149">
        <f t="shared" si="0"/>
        <v>120635</v>
      </c>
      <c r="C55" s="149">
        <v>113692</v>
      </c>
      <c r="D55" s="149">
        <v>6943</v>
      </c>
      <c r="E55" s="149">
        <v>49404</v>
      </c>
      <c r="F55" s="149">
        <v>71231</v>
      </c>
      <c r="G55" s="149">
        <v>26927</v>
      </c>
      <c r="H55" s="149">
        <v>15661</v>
      </c>
      <c r="I55" s="149">
        <v>20175</v>
      </c>
      <c r="J55" s="149">
        <v>13853</v>
      </c>
      <c r="K55" s="149">
        <v>12340</v>
      </c>
      <c r="L55" s="149">
        <v>8772</v>
      </c>
      <c r="M55" s="149">
        <v>6475</v>
      </c>
      <c r="N55" s="149">
        <v>5047</v>
      </c>
      <c r="O55" s="149">
        <v>4238</v>
      </c>
      <c r="P55" s="149">
        <v>7147</v>
      </c>
      <c r="Q55" s="149">
        <v>72127</v>
      </c>
      <c r="R55" s="149">
        <v>48508</v>
      </c>
      <c r="S55" s="149">
        <v>70778</v>
      </c>
      <c r="T55" s="149">
        <v>19590</v>
      </c>
      <c r="U55" s="149">
        <v>2977</v>
      </c>
      <c r="V55" s="149">
        <v>1852</v>
      </c>
      <c r="W55" s="149">
        <v>78</v>
      </c>
      <c r="X55" s="149">
        <v>11</v>
      </c>
      <c r="Y55" s="149">
        <v>5420</v>
      </c>
      <c r="Z55" s="149">
        <v>19929</v>
      </c>
      <c r="AA55" s="149">
        <v>95063</v>
      </c>
      <c r="AB55" s="149">
        <v>25572</v>
      </c>
      <c r="AC55" s="150">
        <v>39913</v>
      </c>
      <c r="AD55" s="150">
        <v>80695</v>
      </c>
      <c r="AE55" s="150">
        <v>27</v>
      </c>
    </row>
    <row r="56" spans="1:31">
      <c r="A56" s="144" t="s">
        <v>284</v>
      </c>
      <c r="B56" s="149">
        <f t="shared" si="0"/>
        <v>42919</v>
      </c>
      <c r="C56" s="149">
        <v>41061</v>
      </c>
      <c r="D56" s="149">
        <v>1858</v>
      </c>
      <c r="E56" s="149">
        <v>31751</v>
      </c>
      <c r="F56" s="149">
        <v>11168</v>
      </c>
      <c r="G56" s="149">
        <v>10969</v>
      </c>
      <c r="H56" s="149">
        <v>8342</v>
      </c>
      <c r="I56" s="149">
        <v>9150</v>
      </c>
      <c r="J56" s="149">
        <v>5229</v>
      </c>
      <c r="K56" s="149">
        <v>4202</v>
      </c>
      <c r="L56" s="149">
        <v>1688</v>
      </c>
      <c r="M56" s="149">
        <v>1298</v>
      </c>
      <c r="N56" s="149">
        <v>864</v>
      </c>
      <c r="O56" s="149">
        <v>630</v>
      </c>
      <c r="P56" s="149">
        <v>547</v>
      </c>
      <c r="Q56" s="149">
        <v>26213</v>
      </c>
      <c r="R56" s="149">
        <v>16706</v>
      </c>
      <c r="S56" s="149">
        <v>33009</v>
      </c>
      <c r="T56" s="149">
        <v>1245</v>
      </c>
      <c r="U56" s="149">
        <v>31</v>
      </c>
      <c r="V56" s="149">
        <v>36</v>
      </c>
      <c r="W56" s="149">
        <v>17</v>
      </c>
      <c r="X56" s="149">
        <v>241</v>
      </c>
      <c r="Y56" s="149"/>
      <c r="Z56" s="149">
        <v>8340</v>
      </c>
      <c r="AA56" s="149">
        <v>35221</v>
      </c>
      <c r="AB56" s="149">
        <v>7698</v>
      </c>
      <c r="AC56" s="150">
        <v>15342</v>
      </c>
      <c r="AD56" s="150">
        <v>27505</v>
      </c>
      <c r="AE56" s="150">
        <v>72</v>
      </c>
    </row>
    <row r="57" spans="1:31">
      <c r="A57" s="144" t="s">
        <v>285</v>
      </c>
      <c r="B57" s="149">
        <f t="shared" si="0"/>
        <v>7152</v>
      </c>
      <c r="C57" s="149">
        <v>6759</v>
      </c>
      <c r="D57" s="149">
        <v>393</v>
      </c>
      <c r="E57" s="149">
        <v>3901</v>
      </c>
      <c r="F57" s="149">
        <v>3251</v>
      </c>
      <c r="G57" s="149">
        <v>2378</v>
      </c>
      <c r="H57" s="149">
        <v>1246</v>
      </c>
      <c r="I57" s="149">
        <v>1032</v>
      </c>
      <c r="J57" s="149">
        <v>711</v>
      </c>
      <c r="K57" s="149">
        <v>603</v>
      </c>
      <c r="L57" s="149">
        <v>414</v>
      </c>
      <c r="M57" s="149">
        <v>261</v>
      </c>
      <c r="N57" s="149">
        <v>195</v>
      </c>
      <c r="O57" s="149">
        <v>150</v>
      </c>
      <c r="P57" s="149">
        <v>162</v>
      </c>
      <c r="Q57" s="149">
        <v>4550</v>
      </c>
      <c r="R57" s="149">
        <v>2602</v>
      </c>
      <c r="S57" s="149">
        <v>5202</v>
      </c>
      <c r="T57" s="149">
        <v>96</v>
      </c>
      <c r="U57" s="149">
        <v>17</v>
      </c>
      <c r="V57" s="149">
        <v>485</v>
      </c>
      <c r="W57" s="149">
        <v>6</v>
      </c>
      <c r="X57" s="149"/>
      <c r="Y57" s="149">
        <v>377</v>
      </c>
      <c r="Z57" s="149">
        <v>969</v>
      </c>
      <c r="AA57" s="149">
        <v>5729</v>
      </c>
      <c r="AB57" s="149">
        <v>1423</v>
      </c>
      <c r="AC57" s="150">
        <v>4552</v>
      </c>
      <c r="AD57" s="150">
        <v>2600</v>
      </c>
      <c r="AE57" s="150"/>
    </row>
  </sheetData>
  <mergeCells count="10">
    <mergeCell ref="AA2:AB2"/>
    <mergeCell ref="AC2:AE2"/>
    <mergeCell ref="A1:AE1"/>
    <mergeCell ref="B2:B3"/>
    <mergeCell ref="A2:A3"/>
    <mergeCell ref="C2:D2"/>
    <mergeCell ref="E2:F2"/>
    <mergeCell ref="G2:P2"/>
    <mergeCell ref="Q2:R2"/>
    <mergeCell ref="S2:Z2"/>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F65A-B52F-4658-A9BA-17FA3AABE99B}">
  <sheetPr>
    <pageSetUpPr fitToPage="1"/>
  </sheetPr>
  <dimension ref="A1:W63"/>
  <sheetViews>
    <sheetView zoomScaleNormal="100" workbookViewId="0">
      <pane xSplit="3" ySplit="6" topLeftCell="D7" activePane="bottomRight" state="frozen"/>
      <selection pane="topRight" activeCell="C1" sqref="C1"/>
      <selection pane="bottomLeft" activeCell="A6" sqref="A6"/>
      <selection pane="bottomRight" activeCell="D7" sqref="D7"/>
    </sheetView>
  </sheetViews>
  <sheetFormatPr defaultColWidth="0" defaultRowHeight="12.75" zeroHeight="1"/>
  <cols>
    <col min="1" max="1" width="1.7109375" style="3" customWidth="1"/>
    <col min="2" max="2" width="14.140625" style="3" customWidth="1"/>
    <col min="3" max="6" width="14.140625" style="1" customWidth="1"/>
    <col min="7" max="9" width="14.140625" style="2" customWidth="1"/>
    <col min="10" max="10" width="1.7109375" style="3" customWidth="1"/>
    <col min="11" max="23" width="0" style="3" hidden="1" customWidth="1"/>
    <col min="24" max="16384" width="9.140625" style="3" hidden="1"/>
  </cols>
  <sheetData>
    <row r="1" spans="2:13" ht="5.0999999999999996" customHeight="1" thickBot="1"/>
    <row r="2" spans="2:13" s="8" customFormat="1" ht="30" customHeight="1" thickTop="1" thickBot="1">
      <c r="B2" s="225" t="s">
        <v>286</v>
      </c>
      <c r="C2" s="226"/>
      <c r="D2" s="226"/>
      <c r="E2" s="226"/>
      <c r="F2" s="226"/>
      <c r="G2" s="226"/>
      <c r="H2" s="226"/>
      <c r="I2" s="226"/>
      <c r="J2" s="23"/>
      <c r="K2" s="24"/>
      <c r="L2" s="25"/>
      <c r="M2" s="25"/>
    </row>
    <row r="3" spans="2:13" s="8" customFormat="1" ht="30" customHeight="1" thickBot="1">
      <c r="B3" s="29" t="s">
        <v>232</v>
      </c>
      <c r="C3" s="30">
        <v>4040676</v>
      </c>
      <c r="D3" s="31">
        <v>188459</v>
      </c>
      <c r="E3" s="31">
        <v>88436</v>
      </c>
      <c r="F3" s="35">
        <v>244643</v>
      </c>
      <c r="G3" s="32">
        <v>46.640463130426689</v>
      </c>
      <c r="H3" s="32">
        <v>21.886436823937384</v>
      </c>
      <c r="I3" s="33">
        <v>60.545067211525989</v>
      </c>
    </row>
    <row r="4" spans="2:13" s="8" customFormat="1" ht="30" customHeight="1" thickTop="1" thickBot="1">
      <c r="B4" s="227"/>
      <c r="C4" s="228"/>
      <c r="D4" s="229" t="s">
        <v>287</v>
      </c>
      <c r="E4" s="230"/>
      <c r="F4" s="230"/>
      <c r="G4" s="230"/>
      <c r="H4" s="230"/>
      <c r="I4" s="231"/>
    </row>
    <row r="5" spans="2:13" s="8" customFormat="1" ht="30" customHeight="1" thickTop="1">
      <c r="B5" s="220" t="s">
        <v>288</v>
      </c>
      <c r="C5" s="233" t="s">
        <v>289</v>
      </c>
      <c r="D5" s="235" t="s">
        <v>290</v>
      </c>
      <c r="E5" s="221"/>
      <c r="F5" s="236"/>
      <c r="G5" s="221" t="s">
        <v>291</v>
      </c>
      <c r="H5" s="221"/>
      <c r="I5" s="233"/>
    </row>
    <row r="6" spans="2:13" s="8" customFormat="1" ht="30" customHeight="1" thickBot="1">
      <c r="B6" s="232"/>
      <c r="C6" s="234"/>
      <c r="D6" s="39" t="s">
        <v>292</v>
      </c>
      <c r="E6" s="37" t="s">
        <v>293</v>
      </c>
      <c r="F6" s="41" t="s">
        <v>200</v>
      </c>
      <c r="G6" s="37" t="s">
        <v>292</v>
      </c>
      <c r="H6" s="37" t="s">
        <v>293</v>
      </c>
      <c r="I6" s="40" t="s">
        <v>200</v>
      </c>
    </row>
    <row r="7" spans="2:13" s="8" customFormat="1" ht="30" customHeight="1">
      <c r="B7" s="42" t="s">
        <v>233</v>
      </c>
      <c r="C7" s="43">
        <v>9069</v>
      </c>
      <c r="D7" s="44">
        <v>243</v>
      </c>
      <c r="E7" s="20">
        <v>135</v>
      </c>
      <c r="F7" s="45">
        <v>336</v>
      </c>
      <c r="G7" s="46">
        <v>26.794574925570625</v>
      </c>
      <c r="H7" s="47">
        <v>14.885874958650348</v>
      </c>
      <c r="I7" s="73">
        <v>37.049288785974198</v>
      </c>
    </row>
    <row r="8" spans="2:13" s="8" customFormat="1" ht="30" customHeight="1">
      <c r="B8" s="48" t="s">
        <v>234</v>
      </c>
      <c r="C8" s="26">
        <v>36623</v>
      </c>
      <c r="D8" s="27">
        <v>2401</v>
      </c>
      <c r="E8" s="14">
        <v>777</v>
      </c>
      <c r="F8" s="49">
        <v>2859</v>
      </c>
      <c r="G8" s="50">
        <v>65.559894055648087</v>
      </c>
      <c r="H8" s="4">
        <v>21.216175627338011</v>
      </c>
      <c r="I8" s="74">
        <v>78.065696420282336</v>
      </c>
    </row>
    <row r="9" spans="2:13" s="8" customFormat="1" ht="30" customHeight="1">
      <c r="B9" s="48" t="s">
        <v>235</v>
      </c>
      <c r="C9" s="26">
        <v>24360</v>
      </c>
      <c r="D9" s="27">
        <v>1819</v>
      </c>
      <c r="E9" s="14">
        <v>1331</v>
      </c>
      <c r="F9" s="49">
        <v>2619</v>
      </c>
      <c r="G9" s="50">
        <v>74.671592775041049</v>
      </c>
      <c r="H9" s="4">
        <v>54.638752052545158</v>
      </c>
      <c r="I9" s="74">
        <v>107.51231527093597</v>
      </c>
    </row>
    <row r="10" spans="2:13" s="8" customFormat="1" ht="30" customHeight="1">
      <c r="B10" s="48" t="s">
        <v>294</v>
      </c>
      <c r="C10" s="26">
        <v>0</v>
      </c>
      <c r="D10" s="28" t="s">
        <v>21</v>
      </c>
      <c r="E10" s="15" t="s">
        <v>21</v>
      </c>
      <c r="F10" s="51" t="s">
        <v>21</v>
      </c>
      <c r="G10" s="50" t="s">
        <v>21</v>
      </c>
      <c r="H10" s="4" t="s">
        <v>21</v>
      </c>
      <c r="I10" s="74" t="s">
        <v>21</v>
      </c>
    </row>
    <row r="11" spans="2:13" s="8" customFormat="1" ht="30" customHeight="1">
      <c r="B11" s="48" t="s">
        <v>236</v>
      </c>
      <c r="C11" s="26">
        <v>72944</v>
      </c>
      <c r="D11" s="27">
        <v>2603</v>
      </c>
      <c r="E11" s="14">
        <v>1427</v>
      </c>
      <c r="F11" s="49">
        <v>3575</v>
      </c>
      <c r="G11" s="50">
        <v>35.684908971265635</v>
      </c>
      <c r="H11" s="4">
        <v>19.562952401842509</v>
      </c>
      <c r="I11" s="74">
        <v>49.010199605176574</v>
      </c>
    </row>
    <row r="12" spans="2:13" s="8" customFormat="1" ht="30" customHeight="1">
      <c r="B12" s="48" t="s">
        <v>237</v>
      </c>
      <c r="C12" s="26">
        <v>169456</v>
      </c>
      <c r="D12" s="27">
        <v>3800</v>
      </c>
      <c r="E12" s="14">
        <v>2174</v>
      </c>
      <c r="F12" s="49">
        <v>5397</v>
      </c>
      <c r="G12" s="50">
        <v>22.424700217165515</v>
      </c>
      <c r="H12" s="4">
        <v>12.829289018978379</v>
      </c>
      <c r="I12" s="74">
        <v>31.848975545274293</v>
      </c>
    </row>
    <row r="13" spans="2:13" s="8" customFormat="1" ht="30" customHeight="1">
      <c r="B13" s="48" t="s">
        <v>238</v>
      </c>
      <c r="C13" s="26">
        <v>50345</v>
      </c>
      <c r="D13" s="27">
        <v>1980</v>
      </c>
      <c r="E13" s="14">
        <v>1029</v>
      </c>
      <c r="F13" s="49">
        <v>2634</v>
      </c>
      <c r="G13" s="50">
        <v>39.32863243619029</v>
      </c>
      <c r="H13" s="4">
        <v>20.438971099414044</v>
      </c>
      <c r="I13" s="74">
        <v>52.318998907537988</v>
      </c>
    </row>
    <row r="14" spans="2:13" s="8" customFormat="1" ht="30" customHeight="1">
      <c r="B14" s="48" t="s">
        <v>239</v>
      </c>
      <c r="C14" s="26">
        <v>49033</v>
      </c>
      <c r="D14" s="27">
        <v>3082</v>
      </c>
      <c r="E14" s="14">
        <v>1294</v>
      </c>
      <c r="F14" s="49">
        <v>3893</v>
      </c>
      <c r="G14" s="50">
        <v>62.855627842473439</v>
      </c>
      <c r="H14" s="4">
        <v>26.390390145412272</v>
      </c>
      <c r="I14" s="74">
        <v>79.395509146901063</v>
      </c>
    </row>
    <row r="15" spans="2:13" s="8" customFormat="1" ht="30" customHeight="1">
      <c r="B15" s="48" t="s">
        <v>240</v>
      </c>
      <c r="C15" s="26">
        <v>10661</v>
      </c>
      <c r="D15" s="27">
        <v>850</v>
      </c>
      <c r="E15" s="14">
        <v>234</v>
      </c>
      <c r="F15" s="49">
        <v>977</v>
      </c>
      <c r="G15" s="50">
        <v>79.729856486258328</v>
      </c>
      <c r="H15" s="4">
        <v>21.949160491511115</v>
      </c>
      <c r="I15" s="74">
        <v>91.642435043616928</v>
      </c>
    </row>
    <row r="16" spans="2:13" s="8" customFormat="1" ht="30" customHeight="1">
      <c r="B16" s="48" t="s">
        <v>241</v>
      </c>
      <c r="C16" s="26">
        <v>11551</v>
      </c>
      <c r="D16" s="27">
        <v>556</v>
      </c>
      <c r="E16" s="14">
        <v>415</v>
      </c>
      <c r="F16" s="49">
        <v>825</v>
      </c>
      <c r="G16" s="50">
        <v>48.134360661414597</v>
      </c>
      <c r="H16" s="4">
        <v>35.927625313825644</v>
      </c>
      <c r="I16" s="74">
        <v>71.422387672063024</v>
      </c>
    </row>
    <row r="17" spans="2:9" s="8" customFormat="1" ht="30" customHeight="1">
      <c r="B17" s="48" t="s">
        <v>242</v>
      </c>
      <c r="C17" s="26">
        <v>129953</v>
      </c>
      <c r="D17" s="27">
        <v>7346</v>
      </c>
      <c r="E17" s="14">
        <v>3500</v>
      </c>
      <c r="F17" s="49">
        <v>9790</v>
      </c>
      <c r="G17" s="50">
        <v>56.528129400629453</v>
      </c>
      <c r="H17" s="4">
        <v>26.932814171277307</v>
      </c>
      <c r="I17" s="74">
        <v>75.334928781944242</v>
      </c>
    </row>
    <row r="18" spans="2:9" s="8" customFormat="1" ht="30" customHeight="1">
      <c r="B18" s="48" t="s">
        <v>243</v>
      </c>
      <c r="C18" s="26">
        <v>66707</v>
      </c>
      <c r="D18" s="27">
        <v>4819</v>
      </c>
      <c r="E18" s="14">
        <v>1981</v>
      </c>
      <c r="F18" s="49">
        <v>5916</v>
      </c>
      <c r="G18" s="50">
        <v>72.241294017119642</v>
      </c>
      <c r="H18" s="4">
        <v>29.697033294856613</v>
      </c>
      <c r="I18" s="74">
        <v>88.686344761419349</v>
      </c>
    </row>
    <row r="19" spans="2:9" s="8" customFormat="1" ht="30" customHeight="1">
      <c r="B19" s="48" t="s">
        <v>295</v>
      </c>
      <c r="C19" s="26">
        <v>0</v>
      </c>
      <c r="D19" s="28" t="s">
        <v>21</v>
      </c>
      <c r="E19" s="15" t="s">
        <v>21</v>
      </c>
      <c r="F19" s="51" t="s">
        <v>21</v>
      </c>
      <c r="G19" s="50" t="s">
        <v>21</v>
      </c>
      <c r="H19" s="4" t="s">
        <v>21</v>
      </c>
      <c r="I19" s="74" t="s">
        <v>21</v>
      </c>
    </row>
    <row r="20" spans="2:9" s="8" customFormat="1" ht="30" customHeight="1">
      <c r="B20" s="48" t="s">
        <v>244</v>
      </c>
      <c r="C20" s="26">
        <v>17167</v>
      </c>
      <c r="D20" s="27">
        <v>759</v>
      </c>
      <c r="E20" s="14">
        <v>404</v>
      </c>
      <c r="F20" s="49">
        <v>1011</v>
      </c>
      <c r="G20" s="50">
        <v>44.212733733325564</v>
      </c>
      <c r="H20" s="4">
        <v>23.533523620900564</v>
      </c>
      <c r="I20" s="74">
        <v>58.892060348342753</v>
      </c>
    </row>
    <row r="21" spans="2:9" s="8" customFormat="1" ht="30" customHeight="1">
      <c r="B21" s="48" t="s">
        <v>245</v>
      </c>
      <c r="C21" s="26">
        <v>32495</v>
      </c>
      <c r="D21" s="27">
        <v>1163</v>
      </c>
      <c r="E21" s="14">
        <v>820</v>
      </c>
      <c r="F21" s="49">
        <v>1718</v>
      </c>
      <c r="G21" s="50">
        <v>35.790121557162642</v>
      </c>
      <c r="H21" s="4">
        <v>25.234651484843823</v>
      </c>
      <c r="I21" s="74">
        <v>52.869672257270352</v>
      </c>
    </row>
    <row r="22" spans="2:9" s="8" customFormat="1" ht="30" customHeight="1">
      <c r="B22" s="48" t="s">
        <v>246</v>
      </c>
      <c r="C22" s="26">
        <v>17194</v>
      </c>
      <c r="D22" s="27">
        <v>519</v>
      </c>
      <c r="E22" s="14">
        <v>281</v>
      </c>
      <c r="F22" s="49">
        <v>716</v>
      </c>
      <c r="G22" s="50">
        <v>30.184948237757357</v>
      </c>
      <c r="H22" s="4">
        <v>16.342910317552636</v>
      </c>
      <c r="I22" s="74">
        <v>41.642433407002443</v>
      </c>
    </row>
    <row r="23" spans="2:9" s="8" customFormat="1" ht="30" customHeight="1">
      <c r="B23" s="48" t="s">
        <v>247</v>
      </c>
      <c r="C23" s="26">
        <v>181931</v>
      </c>
      <c r="D23" s="27">
        <v>7152</v>
      </c>
      <c r="E23" s="14">
        <v>3724</v>
      </c>
      <c r="F23" s="49">
        <v>9800</v>
      </c>
      <c r="G23" s="50">
        <v>39.311607147764811</v>
      </c>
      <c r="H23" s="4">
        <v>20.469298800094542</v>
      </c>
      <c r="I23" s="74">
        <v>53.866575789722475</v>
      </c>
    </row>
    <row r="24" spans="2:9" s="8" customFormat="1" ht="30" customHeight="1">
      <c r="B24" s="48" t="s">
        <v>248</v>
      </c>
      <c r="C24" s="26">
        <v>44932</v>
      </c>
      <c r="D24" s="27">
        <v>2843</v>
      </c>
      <c r="E24" s="14">
        <v>1517</v>
      </c>
      <c r="F24" s="49">
        <v>3840</v>
      </c>
      <c r="G24" s="50">
        <v>63.273390901807169</v>
      </c>
      <c r="H24" s="4">
        <v>33.762129440042735</v>
      </c>
      <c r="I24" s="74">
        <v>85.46247663135405</v>
      </c>
    </row>
    <row r="25" spans="2:9" s="8" customFormat="1" ht="30" customHeight="1">
      <c r="B25" s="48" t="s">
        <v>249</v>
      </c>
      <c r="C25" s="26">
        <v>26450</v>
      </c>
      <c r="D25" s="27">
        <v>1402</v>
      </c>
      <c r="E25" s="14">
        <v>707</v>
      </c>
      <c r="F25" s="49">
        <v>1839</v>
      </c>
      <c r="G25" s="50">
        <v>53.005671077504729</v>
      </c>
      <c r="H25" s="4">
        <v>26.729678638941401</v>
      </c>
      <c r="I25" s="74">
        <v>69.527410207939511</v>
      </c>
    </row>
    <row r="26" spans="2:9" s="8" customFormat="1" ht="30" customHeight="1">
      <c r="B26" s="48" t="s">
        <v>250</v>
      </c>
      <c r="C26" s="26">
        <v>27349</v>
      </c>
      <c r="D26" s="27">
        <v>1829</v>
      </c>
      <c r="E26" s="14">
        <v>1121</v>
      </c>
      <c r="F26" s="49">
        <v>2570</v>
      </c>
      <c r="G26" s="50">
        <v>66.876302607042305</v>
      </c>
      <c r="H26" s="4">
        <v>40.988701597864633</v>
      </c>
      <c r="I26" s="74">
        <v>93.970529086986716</v>
      </c>
    </row>
    <row r="27" spans="2:9" s="8" customFormat="1" ht="30" customHeight="1">
      <c r="B27" s="48" t="s">
        <v>251</v>
      </c>
      <c r="C27" s="26">
        <v>36237</v>
      </c>
      <c r="D27" s="27">
        <v>1581</v>
      </c>
      <c r="E27" s="14">
        <v>750</v>
      </c>
      <c r="F27" s="49">
        <v>2099</v>
      </c>
      <c r="G27" s="50">
        <v>43.629439523139332</v>
      </c>
      <c r="H27" s="4">
        <v>20.697077572646744</v>
      </c>
      <c r="I27" s="74">
        <v>57.924221099980684</v>
      </c>
    </row>
    <row r="28" spans="2:9" s="8" customFormat="1" ht="30" customHeight="1">
      <c r="B28" s="48" t="s">
        <v>252</v>
      </c>
      <c r="C28" s="26">
        <v>121811</v>
      </c>
      <c r="D28" s="27">
        <v>7743</v>
      </c>
      <c r="E28" s="14">
        <v>3866</v>
      </c>
      <c r="F28" s="49">
        <v>10036</v>
      </c>
      <c r="G28" s="50">
        <v>63.56568782786448</v>
      </c>
      <c r="H28" s="4">
        <v>31.737691998259599</v>
      </c>
      <c r="I28" s="74">
        <v>82.38993194374892</v>
      </c>
    </row>
    <row r="29" spans="2:9" s="8" customFormat="1" ht="30" customHeight="1">
      <c r="B29" s="48" t="s">
        <v>253</v>
      </c>
      <c r="C29" s="26">
        <v>116757</v>
      </c>
      <c r="D29" s="27">
        <v>2369</v>
      </c>
      <c r="E29" s="14">
        <v>1465</v>
      </c>
      <c r="F29" s="49">
        <v>3364</v>
      </c>
      <c r="G29" s="50">
        <v>20.290004025454575</v>
      </c>
      <c r="H29" s="4">
        <v>12.547427563229613</v>
      </c>
      <c r="I29" s="74">
        <v>28.811977012084931</v>
      </c>
    </row>
    <row r="30" spans="2:9" s="8" customFormat="1" ht="30" customHeight="1">
      <c r="B30" s="48" t="s">
        <v>254</v>
      </c>
      <c r="C30" s="26">
        <v>13244</v>
      </c>
      <c r="D30" s="27">
        <v>564</v>
      </c>
      <c r="E30" s="14">
        <v>341</v>
      </c>
      <c r="F30" s="49">
        <v>795</v>
      </c>
      <c r="G30" s="50">
        <v>42.585321655089103</v>
      </c>
      <c r="H30" s="4">
        <v>25.747508305647838</v>
      </c>
      <c r="I30" s="74">
        <v>60.027182120205381</v>
      </c>
    </row>
    <row r="31" spans="2:9" s="8" customFormat="1" ht="30" customHeight="1">
      <c r="B31" s="48" t="s">
        <v>255</v>
      </c>
      <c r="C31" s="26">
        <v>172136</v>
      </c>
      <c r="D31" s="27">
        <v>5912</v>
      </c>
      <c r="E31" s="14">
        <v>2981</v>
      </c>
      <c r="F31" s="49">
        <v>7903</v>
      </c>
      <c r="G31" s="50">
        <v>34.344936561788352</v>
      </c>
      <c r="H31" s="4">
        <v>17.317702281916624</v>
      </c>
      <c r="I31" s="74">
        <v>45.911372403216063</v>
      </c>
    </row>
    <row r="32" spans="2:9" s="8" customFormat="1" ht="30" customHeight="1">
      <c r="B32" s="48" t="s">
        <v>256</v>
      </c>
      <c r="C32" s="26">
        <v>79726</v>
      </c>
      <c r="D32" s="27">
        <v>3081</v>
      </c>
      <c r="E32" s="14">
        <v>1639</v>
      </c>
      <c r="F32" s="49">
        <v>4161</v>
      </c>
      <c r="G32" s="50">
        <v>38.644858640844895</v>
      </c>
      <c r="H32" s="4">
        <v>20.557910844642905</v>
      </c>
      <c r="I32" s="74">
        <v>52.191255048541251</v>
      </c>
    </row>
    <row r="33" spans="2:9" s="8" customFormat="1" ht="30" customHeight="1">
      <c r="B33" s="48" t="s">
        <v>257</v>
      </c>
      <c r="C33" s="26">
        <v>69025</v>
      </c>
      <c r="D33" s="27">
        <v>4686</v>
      </c>
      <c r="E33" s="14">
        <v>2254</v>
      </c>
      <c r="F33" s="49">
        <v>6027</v>
      </c>
      <c r="G33" s="50">
        <v>67.888446215139439</v>
      </c>
      <c r="H33" s="4">
        <v>32.654835204636001</v>
      </c>
      <c r="I33" s="74">
        <v>87.316189786309309</v>
      </c>
    </row>
    <row r="34" spans="2:9" s="8" customFormat="1" ht="30" customHeight="1">
      <c r="B34" s="48" t="s">
        <v>296</v>
      </c>
      <c r="C34" s="26">
        <v>0</v>
      </c>
      <c r="D34" s="28" t="s">
        <v>21</v>
      </c>
      <c r="E34" s="15" t="s">
        <v>21</v>
      </c>
      <c r="F34" s="51" t="s">
        <v>21</v>
      </c>
      <c r="G34" s="50" t="s">
        <v>21</v>
      </c>
      <c r="H34" s="4" t="s">
        <v>21</v>
      </c>
      <c r="I34" s="74" t="s">
        <v>21</v>
      </c>
    </row>
    <row r="35" spans="2:9" s="8" customFormat="1" ht="30" customHeight="1">
      <c r="B35" s="48" t="s">
        <v>258</v>
      </c>
      <c r="C35" s="26">
        <v>27917</v>
      </c>
      <c r="D35" s="27">
        <v>1964</v>
      </c>
      <c r="E35" s="14">
        <v>1000</v>
      </c>
      <c r="F35" s="49">
        <v>2617</v>
      </c>
      <c r="G35" s="50">
        <v>70.351398789268188</v>
      </c>
      <c r="H35" s="4">
        <v>35.820467815309669</v>
      </c>
      <c r="I35" s="74">
        <v>93.742164272665406</v>
      </c>
    </row>
    <row r="36" spans="2:9" s="8" customFormat="1" ht="30" customHeight="1">
      <c r="B36" s="48" t="s">
        <v>259</v>
      </c>
      <c r="C36" s="26">
        <v>5930</v>
      </c>
      <c r="D36" s="27">
        <v>191</v>
      </c>
      <c r="E36" s="14">
        <v>161</v>
      </c>
      <c r="F36" s="49">
        <v>302</v>
      </c>
      <c r="G36" s="50">
        <v>32.209106239460368</v>
      </c>
      <c r="H36" s="4">
        <v>27.150084317032039</v>
      </c>
      <c r="I36" s="74">
        <v>50.927487352445191</v>
      </c>
    </row>
    <row r="37" spans="2:9" s="8" customFormat="1" ht="30" customHeight="1">
      <c r="B37" s="48" t="s">
        <v>260</v>
      </c>
      <c r="C37" s="26">
        <v>73761</v>
      </c>
      <c r="D37" s="27">
        <v>6227</v>
      </c>
      <c r="E37" s="14">
        <v>2647</v>
      </c>
      <c r="F37" s="49">
        <v>7704</v>
      </c>
      <c r="G37" s="50">
        <v>84.421306652567068</v>
      </c>
      <c r="H37" s="4">
        <v>35.886172909803285</v>
      </c>
      <c r="I37" s="74">
        <v>104.44543864643919</v>
      </c>
    </row>
    <row r="38" spans="2:9" s="8" customFormat="1" ht="30" customHeight="1">
      <c r="B38" s="48" t="s">
        <v>261</v>
      </c>
      <c r="C38" s="26">
        <v>5338</v>
      </c>
      <c r="D38" s="27">
        <v>199</v>
      </c>
      <c r="E38" s="14">
        <v>169</v>
      </c>
      <c r="F38" s="49">
        <v>318</v>
      </c>
      <c r="G38" s="50">
        <v>37.279880104908209</v>
      </c>
      <c r="H38" s="4">
        <v>31.659797677032593</v>
      </c>
      <c r="I38" s="74">
        <v>59.572873735481451</v>
      </c>
    </row>
    <row r="39" spans="2:9" s="8" customFormat="1" ht="30" customHeight="1">
      <c r="B39" s="48" t="s">
        <v>262</v>
      </c>
      <c r="C39" s="26">
        <v>10940</v>
      </c>
      <c r="D39" s="27">
        <v>315</v>
      </c>
      <c r="E39" s="14">
        <v>226</v>
      </c>
      <c r="F39" s="49">
        <v>488</v>
      </c>
      <c r="G39" s="50">
        <v>28.793418647166362</v>
      </c>
      <c r="H39" s="4">
        <v>20.658135283363801</v>
      </c>
      <c r="I39" s="74">
        <v>44.606946983546621</v>
      </c>
    </row>
    <row r="40" spans="2:9" s="8" customFormat="1" ht="30" customHeight="1">
      <c r="B40" s="48" t="s">
        <v>263</v>
      </c>
      <c r="C40" s="26">
        <v>12762</v>
      </c>
      <c r="D40" s="27">
        <v>489</v>
      </c>
      <c r="E40" s="14">
        <v>299</v>
      </c>
      <c r="F40" s="49">
        <v>677</v>
      </c>
      <c r="G40" s="50">
        <v>38.316878232252002</v>
      </c>
      <c r="H40" s="4">
        <v>23.428929634853471</v>
      </c>
      <c r="I40" s="74">
        <v>53.048111581256855</v>
      </c>
    </row>
    <row r="41" spans="2:9" s="8" customFormat="1" ht="30" customHeight="1">
      <c r="B41" s="48" t="s">
        <v>264</v>
      </c>
      <c r="C41" s="26">
        <v>68678</v>
      </c>
      <c r="D41" s="27">
        <v>4314</v>
      </c>
      <c r="E41" s="14">
        <v>1651</v>
      </c>
      <c r="F41" s="49">
        <v>5389</v>
      </c>
      <c r="G41" s="50">
        <v>62.814875214770375</v>
      </c>
      <c r="H41" s="4">
        <v>24.039721599347679</v>
      </c>
      <c r="I41" s="74">
        <v>78.467631555956785</v>
      </c>
    </row>
    <row r="42" spans="2:9" s="8" customFormat="1" ht="30" customHeight="1">
      <c r="B42" s="48" t="s">
        <v>265</v>
      </c>
      <c r="C42" s="26">
        <v>56608</v>
      </c>
      <c r="D42" s="27">
        <v>2162</v>
      </c>
      <c r="E42" s="14">
        <v>1188</v>
      </c>
      <c r="F42" s="49">
        <v>2908</v>
      </c>
      <c r="G42" s="50">
        <v>38.192481628038443</v>
      </c>
      <c r="H42" s="4">
        <v>20.986433013001697</v>
      </c>
      <c r="I42" s="74">
        <v>51.370830977953645</v>
      </c>
    </row>
    <row r="43" spans="2:9" s="8" customFormat="1" ht="30" customHeight="1">
      <c r="B43" s="48" t="s">
        <v>266</v>
      </c>
      <c r="C43" s="26">
        <v>16912</v>
      </c>
      <c r="D43" s="27">
        <v>931</v>
      </c>
      <c r="E43" s="14">
        <v>494</v>
      </c>
      <c r="F43" s="49">
        <v>1256</v>
      </c>
      <c r="G43" s="50">
        <v>55.049668874172184</v>
      </c>
      <c r="H43" s="4">
        <v>29.21002838221381</v>
      </c>
      <c r="I43" s="74">
        <v>74.26679280983916</v>
      </c>
    </row>
    <row r="44" spans="2:9" s="8" customFormat="1" ht="30" customHeight="1">
      <c r="B44" s="48" t="s">
        <v>267</v>
      </c>
      <c r="C44" s="26">
        <v>618971</v>
      </c>
      <c r="D44" s="27">
        <v>31583</v>
      </c>
      <c r="E44" s="14">
        <v>12575</v>
      </c>
      <c r="F44" s="49">
        <v>39635</v>
      </c>
      <c r="G44" s="50">
        <v>51.025007633637117</v>
      </c>
      <c r="H44" s="4">
        <v>20.315976031187244</v>
      </c>
      <c r="I44" s="74">
        <v>64.033694631897134</v>
      </c>
    </row>
    <row r="45" spans="2:9" s="8" customFormat="1" ht="30" customHeight="1">
      <c r="B45" s="48" t="s">
        <v>268</v>
      </c>
      <c r="C45" s="26">
        <v>301916</v>
      </c>
      <c r="D45" s="27">
        <v>13544</v>
      </c>
      <c r="E45" s="14">
        <v>6686</v>
      </c>
      <c r="F45" s="49">
        <v>17508</v>
      </c>
      <c r="G45" s="50">
        <v>44.860159779541334</v>
      </c>
      <c r="H45" s="4">
        <v>22.145232448760581</v>
      </c>
      <c r="I45" s="74">
        <v>57.989639502378139</v>
      </c>
    </row>
    <row r="46" spans="2:9" s="8" customFormat="1" ht="30" customHeight="1">
      <c r="B46" s="48" t="s">
        <v>269</v>
      </c>
      <c r="C46" s="26">
        <v>24227</v>
      </c>
      <c r="D46" s="27">
        <v>2134</v>
      </c>
      <c r="E46" s="14">
        <v>1144</v>
      </c>
      <c r="F46" s="49">
        <v>2856</v>
      </c>
      <c r="G46" s="50">
        <v>88.083543154331949</v>
      </c>
      <c r="H46" s="4">
        <v>47.220043752837739</v>
      </c>
      <c r="I46" s="74">
        <v>117.88500433400752</v>
      </c>
    </row>
    <row r="47" spans="2:9" s="8" customFormat="1" ht="30" customHeight="1">
      <c r="B47" s="48" t="s">
        <v>270</v>
      </c>
      <c r="C47" s="26">
        <v>146451</v>
      </c>
      <c r="D47" s="27">
        <v>3773</v>
      </c>
      <c r="E47" s="14">
        <v>1936</v>
      </c>
      <c r="F47" s="49">
        <v>4877</v>
      </c>
      <c r="G47" s="50">
        <v>25.762883148629918</v>
      </c>
      <c r="H47" s="4">
        <v>13.219438583553544</v>
      </c>
      <c r="I47" s="74">
        <v>33.301240688011696</v>
      </c>
    </row>
    <row r="48" spans="2:9" s="8" customFormat="1" ht="30" customHeight="1">
      <c r="B48" s="48" t="s">
        <v>271</v>
      </c>
      <c r="C48" s="26">
        <v>327058</v>
      </c>
      <c r="D48" s="27">
        <v>10244</v>
      </c>
      <c r="E48" s="14">
        <v>4970</v>
      </c>
      <c r="F48" s="49">
        <v>13637</v>
      </c>
      <c r="G48" s="50">
        <v>31.321661601306193</v>
      </c>
      <c r="H48" s="4">
        <v>15.196081428982016</v>
      </c>
      <c r="I48" s="74">
        <v>41.695968299200757</v>
      </c>
    </row>
    <row r="49" spans="2:9" s="8" customFormat="1" ht="30" customHeight="1">
      <c r="B49" s="48" t="s">
        <v>272</v>
      </c>
      <c r="C49" s="26">
        <v>7633</v>
      </c>
      <c r="D49" s="27">
        <v>353</v>
      </c>
      <c r="E49" s="14">
        <v>157</v>
      </c>
      <c r="F49" s="49">
        <v>459</v>
      </c>
      <c r="G49" s="50">
        <v>46.246560985195863</v>
      </c>
      <c r="H49" s="4">
        <v>20.56858378095113</v>
      </c>
      <c r="I49" s="74">
        <v>60.133630289532292</v>
      </c>
    </row>
    <row r="50" spans="2:9" s="8" customFormat="1" ht="30" customHeight="1">
      <c r="B50" s="48" t="s">
        <v>273</v>
      </c>
      <c r="C50" s="26">
        <v>9629</v>
      </c>
      <c r="D50" s="27">
        <v>249</v>
      </c>
      <c r="E50" s="14">
        <v>120</v>
      </c>
      <c r="F50" s="49">
        <v>310</v>
      </c>
      <c r="G50" s="50">
        <v>25.859383113511271</v>
      </c>
      <c r="H50" s="4">
        <v>12.462353307716274</v>
      </c>
      <c r="I50" s="74">
        <v>32.194412711600371</v>
      </c>
    </row>
    <row r="51" spans="2:9" s="8" customFormat="1" ht="30" customHeight="1">
      <c r="B51" s="48" t="s">
        <v>274</v>
      </c>
      <c r="C51" s="26">
        <v>55749</v>
      </c>
      <c r="D51" s="27">
        <v>3374</v>
      </c>
      <c r="E51" s="14">
        <v>1332</v>
      </c>
      <c r="F51" s="49">
        <v>4099</v>
      </c>
      <c r="G51" s="50">
        <v>60.52126495542521</v>
      </c>
      <c r="H51" s="4">
        <v>23.892805252112147</v>
      </c>
      <c r="I51" s="74">
        <v>73.525982528834604</v>
      </c>
    </row>
    <row r="52" spans="2:9" s="8" customFormat="1" ht="30" customHeight="1">
      <c r="B52" s="48" t="s">
        <v>275</v>
      </c>
      <c r="C52" s="26">
        <v>4893</v>
      </c>
      <c r="D52" s="27">
        <v>158</v>
      </c>
      <c r="E52" s="14">
        <v>144</v>
      </c>
      <c r="F52" s="49">
        <v>265</v>
      </c>
      <c r="G52" s="50">
        <v>32.291027999182511</v>
      </c>
      <c r="H52" s="4">
        <v>29.429797670141017</v>
      </c>
      <c r="I52" s="74">
        <v>54.159002656856735</v>
      </c>
    </row>
    <row r="53" spans="2:9" s="8" customFormat="1" ht="30" customHeight="1">
      <c r="B53" s="48" t="s">
        <v>276</v>
      </c>
      <c r="C53" s="26">
        <v>42555</v>
      </c>
      <c r="D53" s="27">
        <v>1741</v>
      </c>
      <c r="E53" s="14">
        <v>851</v>
      </c>
      <c r="F53" s="49">
        <v>2232</v>
      </c>
      <c r="G53" s="50">
        <v>40.911761250146867</v>
      </c>
      <c r="H53" s="4">
        <v>19.997650099870757</v>
      </c>
      <c r="I53" s="74">
        <v>52.449770884737404</v>
      </c>
    </row>
    <row r="54" spans="2:9" s="8" customFormat="1" ht="30" customHeight="1">
      <c r="B54" s="48" t="s">
        <v>277</v>
      </c>
      <c r="C54" s="26">
        <v>297762</v>
      </c>
      <c r="D54" s="27">
        <v>18018</v>
      </c>
      <c r="E54" s="14">
        <v>7147</v>
      </c>
      <c r="F54" s="49">
        <v>22394</v>
      </c>
      <c r="G54" s="50">
        <v>60.51141515707176</v>
      </c>
      <c r="H54" s="4">
        <v>24.002391171472517</v>
      </c>
      <c r="I54" s="74">
        <v>75.207716229740527</v>
      </c>
    </row>
    <row r="55" spans="2:9" s="8" customFormat="1" ht="30" customHeight="1">
      <c r="B55" s="48" t="s">
        <v>278</v>
      </c>
      <c r="C55" s="26">
        <v>20409</v>
      </c>
      <c r="D55" s="27">
        <v>629</v>
      </c>
      <c r="E55" s="14">
        <v>407</v>
      </c>
      <c r="F55" s="49">
        <v>885</v>
      </c>
      <c r="G55" s="50">
        <v>30.819736390807975</v>
      </c>
      <c r="H55" s="4">
        <v>19.942182370522808</v>
      </c>
      <c r="I55" s="74">
        <v>43.363222107893577</v>
      </c>
    </row>
    <row r="56" spans="2:9" s="8" customFormat="1" ht="30" customHeight="1">
      <c r="B56" s="48" t="s">
        <v>279</v>
      </c>
      <c r="C56" s="26">
        <v>58131</v>
      </c>
      <c r="D56" s="27">
        <v>3841</v>
      </c>
      <c r="E56" s="14">
        <v>1584</v>
      </c>
      <c r="F56" s="49">
        <v>4819</v>
      </c>
      <c r="G56" s="50">
        <v>66.074899795289951</v>
      </c>
      <c r="H56" s="4">
        <v>27.248800123858182</v>
      </c>
      <c r="I56" s="74">
        <v>82.898969568732696</v>
      </c>
    </row>
    <row r="57" spans="2:9" s="8" customFormat="1" ht="30" customHeight="1">
      <c r="B57" s="48" t="s">
        <v>280</v>
      </c>
      <c r="C57" s="26">
        <v>71</v>
      </c>
      <c r="D57" s="27">
        <v>4</v>
      </c>
      <c r="E57" s="14">
        <v>2</v>
      </c>
      <c r="F57" s="49">
        <v>6</v>
      </c>
      <c r="G57" s="50">
        <v>56.338028169014088</v>
      </c>
      <c r="H57" s="4">
        <v>28.169014084507044</v>
      </c>
      <c r="I57" s="74">
        <v>84.507042253521121</v>
      </c>
    </row>
    <row r="58" spans="2:9" s="8" customFormat="1" ht="30" customHeight="1">
      <c r="B58" s="48" t="s">
        <v>281</v>
      </c>
      <c r="C58" s="26">
        <v>7715</v>
      </c>
      <c r="D58" s="27">
        <v>383</v>
      </c>
      <c r="E58" s="14">
        <v>283</v>
      </c>
      <c r="F58" s="49">
        <v>571</v>
      </c>
      <c r="G58" s="50">
        <v>49.643551523007133</v>
      </c>
      <c r="H58" s="4">
        <v>36.681788723266365</v>
      </c>
      <c r="I58" s="74">
        <v>74.011665586519769</v>
      </c>
    </row>
    <row r="59" spans="2:9" s="8" customFormat="1" ht="30" customHeight="1">
      <c r="B59" s="48" t="s">
        <v>282</v>
      </c>
      <c r="C59" s="26">
        <v>80798</v>
      </c>
      <c r="D59" s="27">
        <v>3612</v>
      </c>
      <c r="E59" s="14">
        <v>1569</v>
      </c>
      <c r="F59" s="49">
        <v>4537</v>
      </c>
      <c r="G59" s="50">
        <v>44.704076833584985</v>
      </c>
      <c r="H59" s="4">
        <v>19.418797494987501</v>
      </c>
      <c r="I59" s="74">
        <v>56.152380009406173</v>
      </c>
    </row>
    <row r="60" spans="2:9" s="8" customFormat="1" ht="30" customHeight="1">
      <c r="B60" s="48" t="s">
        <v>283</v>
      </c>
      <c r="C60" s="26">
        <v>120635</v>
      </c>
      <c r="D60" s="27">
        <v>5356</v>
      </c>
      <c r="E60" s="14">
        <v>2585</v>
      </c>
      <c r="F60" s="49">
        <v>6943</v>
      </c>
      <c r="G60" s="50">
        <v>44.39839184316326</v>
      </c>
      <c r="H60" s="4">
        <v>21.428275376134621</v>
      </c>
      <c r="I60" s="74">
        <v>57.5537779251461</v>
      </c>
    </row>
    <row r="61" spans="2:9" s="8" customFormat="1" ht="30" customHeight="1">
      <c r="B61" s="48" t="s">
        <v>284</v>
      </c>
      <c r="C61" s="26">
        <v>42919</v>
      </c>
      <c r="D61" s="27">
        <v>1314</v>
      </c>
      <c r="E61" s="14">
        <v>764</v>
      </c>
      <c r="F61" s="49">
        <v>1858</v>
      </c>
      <c r="G61" s="50">
        <v>30.615811179198023</v>
      </c>
      <c r="H61" s="4">
        <v>17.800973927631119</v>
      </c>
      <c r="I61" s="74">
        <v>43.290850206202379</v>
      </c>
    </row>
    <row r="62" spans="2:9" s="8" customFormat="1" ht="30" customHeight="1" thickBot="1">
      <c r="B62" s="52" t="s">
        <v>285</v>
      </c>
      <c r="C62" s="53">
        <v>7152</v>
      </c>
      <c r="D62" s="54">
        <v>255</v>
      </c>
      <c r="E62" s="17">
        <v>178</v>
      </c>
      <c r="F62" s="55">
        <v>393</v>
      </c>
      <c r="G62" s="56">
        <v>35.654362416107382</v>
      </c>
      <c r="H62" s="57">
        <v>24.888143176733781</v>
      </c>
      <c r="I62" s="75">
        <v>54.949664429530202</v>
      </c>
    </row>
    <row r="63" spans="2:9" ht="5.0999999999999996" customHeight="1" thickTop="1"/>
  </sheetData>
  <mergeCells count="7">
    <mergeCell ref="B2:I2"/>
    <mergeCell ref="B4:C4"/>
    <mergeCell ref="D4:I4"/>
    <mergeCell ref="B5:B6"/>
    <mergeCell ref="C5:C6"/>
    <mergeCell ref="D5:F5"/>
    <mergeCell ref="G5:I5"/>
  </mergeCells>
  <printOptions horizontalCentered="1"/>
  <pageMargins left="1" right="1" top="1" bottom="1" header="0.5" footer="0.5"/>
  <pageSetup scale="39" fitToHeight="0" orientation="landscape" verticalDpi="0" r:id="rId1"/>
  <headerFooter scaleWithDoc="0">
    <oddHeader>&amp;C&amp;"Arial,Bold"&amp;10DRAFT</oddHeader>
    <oddFooter>&amp;L&amp;"Arial,Regular"&amp;10&amp;A&amp;R&amp;"Arial,Regular"&amp;10Page 0&amp;P of 0&amp;N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6750-1E99-409C-98C1-6A0BA790DB1C}">
  <sheetPr>
    <pageSetUpPr fitToPage="1"/>
  </sheetPr>
  <dimension ref="A1:W64"/>
  <sheetViews>
    <sheetView zoomScaleNormal="100" workbookViewId="0">
      <pane xSplit="3" ySplit="7" topLeftCell="D8" activePane="bottomRight" state="frozen"/>
      <selection pane="topRight" activeCell="C1" sqref="C1"/>
      <selection pane="bottomLeft" activeCell="A6" sqref="A6"/>
      <selection pane="bottomRight" activeCell="D8" sqref="D8"/>
    </sheetView>
  </sheetViews>
  <sheetFormatPr defaultColWidth="0" defaultRowHeight="12.75" zeroHeight="1"/>
  <cols>
    <col min="1" max="1" width="1.7109375" style="3" customWidth="1"/>
    <col min="2" max="2" width="14.140625" style="3" customWidth="1"/>
    <col min="3" max="6" width="14.140625" style="1" customWidth="1"/>
    <col min="7" max="15" width="14.140625" style="2" customWidth="1"/>
    <col min="16" max="16" width="1.7109375" style="3" customWidth="1"/>
    <col min="17" max="23" width="0" style="3" hidden="1" customWidth="1"/>
    <col min="24" max="16384" width="9.140625" style="3" hidden="1"/>
  </cols>
  <sheetData>
    <row r="1" spans="2:19" ht="5.0999999999999996" customHeight="1" thickBot="1">
      <c r="J1" s="1"/>
      <c r="K1" s="1"/>
      <c r="L1" s="1"/>
    </row>
    <row r="2" spans="2:19" s="8" customFormat="1" ht="30" customHeight="1" thickTop="1" thickBot="1">
      <c r="B2" s="225" t="s">
        <v>297</v>
      </c>
      <c r="C2" s="226"/>
      <c r="D2" s="226"/>
      <c r="E2" s="226"/>
      <c r="F2" s="226"/>
      <c r="G2" s="226"/>
      <c r="H2" s="226"/>
      <c r="I2" s="226"/>
      <c r="J2" s="226"/>
      <c r="K2" s="226"/>
      <c r="L2" s="226"/>
      <c r="M2" s="226"/>
      <c r="N2" s="226"/>
      <c r="O2" s="238"/>
      <c r="P2" s="23"/>
      <c r="Q2" s="24"/>
      <c r="R2" s="25"/>
      <c r="S2" s="25"/>
    </row>
    <row r="3" spans="2:19" s="8" customFormat="1" ht="30" customHeight="1" thickBot="1">
      <c r="B3" s="29" t="s">
        <v>232</v>
      </c>
      <c r="C3" s="30">
        <v>3960577</v>
      </c>
      <c r="D3" s="31">
        <v>158927</v>
      </c>
      <c r="E3" s="31">
        <v>80589</v>
      </c>
      <c r="F3" s="35">
        <v>224520</v>
      </c>
      <c r="G3" s="32">
        <v>46.553065374060395</v>
      </c>
      <c r="H3" s="32">
        <v>21.789754371648375</v>
      </c>
      <c r="I3" s="33">
        <v>60.390443109678216</v>
      </c>
      <c r="J3" s="82">
        <v>46.557478131535063</v>
      </c>
      <c r="K3" s="83">
        <v>21.794631871518281</v>
      </c>
      <c r="L3" s="84">
        <v>60.394493473595176</v>
      </c>
      <c r="M3" s="34">
        <v>0.99990521915378672</v>
      </c>
      <c r="N3" s="32">
        <v>0.99977620636724474</v>
      </c>
      <c r="O3" s="36">
        <v>0.9999329348863506</v>
      </c>
    </row>
    <row r="4" spans="2:19" s="8" customFormat="1" ht="30" customHeight="1" thickTop="1" thickBot="1">
      <c r="B4" s="78" t="s">
        <v>298</v>
      </c>
      <c r="C4" s="79"/>
      <c r="D4" s="79"/>
      <c r="E4" s="79"/>
      <c r="F4" s="79"/>
      <c r="G4" s="80">
        <v>47.663983553653736</v>
      </c>
      <c r="H4" s="80">
        <v>24.970552307327289</v>
      </c>
      <c r="I4" s="81">
        <v>63.712863895879742</v>
      </c>
      <c r="J4" s="82">
        <v>49.177863637822391</v>
      </c>
      <c r="K4" s="83">
        <v>23.97938733003317</v>
      </c>
      <c r="L4" s="84">
        <v>64.521850212485063</v>
      </c>
      <c r="M4" s="34">
        <v>0.95686340099534428</v>
      </c>
      <c r="N4" s="32">
        <v>1.0303565343541861</v>
      </c>
      <c r="O4" s="36">
        <v>0.97788052653204727</v>
      </c>
    </row>
    <row r="5" spans="2:19" s="8" customFormat="1" ht="30" customHeight="1" thickTop="1" thickBot="1">
      <c r="B5" s="227"/>
      <c r="C5" s="228"/>
      <c r="D5" s="229" t="s">
        <v>287</v>
      </c>
      <c r="E5" s="230"/>
      <c r="F5" s="230"/>
      <c r="G5" s="230"/>
      <c r="H5" s="230"/>
      <c r="I5" s="230"/>
      <c r="J5" s="230"/>
      <c r="K5" s="230"/>
      <c r="L5" s="230"/>
      <c r="M5" s="230"/>
      <c r="N5" s="230"/>
      <c r="O5" s="237"/>
    </row>
    <row r="6" spans="2:19" s="8" customFormat="1" ht="30" customHeight="1" thickTop="1">
      <c r="B6" s="220" t="s">
        <v>288</v>
      </c>
      <c r="C6" s="233" t="s">
        <v>289</v>
      </c>
      <c r="D6" s="235" t="s">
        <v>290</v>
      </c>
      <c r="E6" s="221"/>
      <c r="F6" s="236"/>
      <c r="G6" s="221" t="s">
        <v>299</v>
      </c>
      <c r="H6" s="221"/>
      <c r="I6" s="233"/>
      <c r="J6" s="221" t="s">
        <v>300</v>
      </c>
      <c r="K6" s="221"/>
      <c r="L6" s="233"/>
      <c r="M6" s="239" t="s">
        <v>301</v>
      </c>
      <c r="N6" s="221"/>
      <c r="O6" s="240"/>
    </row>
    <row r="7" spans="2:19" s="8" customFormat="1" ht="30" customHeight="1" thickBot="1">
      <c r="B7" s="232"/>
      <c r="C7" s="234"/>
      <c r="D7" s="39" t="s">
        <v>292</v>
      </c>
      <c r="E7" s="37" t="s">
        <v>293</v>
      </c>
      <c r="F7" s="41" t="s">
        <v>200</v>
      </c>
      <c r="G7" s="37" t="s">
        <v>292</v>
      </c>
      <c r="H7" s="37" t="s">
        <v>293</v>
      </c>
      <c r="I7" s="40" t="s">
        <v>200</v>
      </c>
      <c r="J7" s="39" t="s">
        <v>292</v>
      </c>
      <c r="K7" s="37" t="s">
        <v>293</v>
      </c>
      <c r="L7" s="41" t="s">
        <v>200</v>
      </c>
      <c r="M7" s="37" t="s">
        <v>292</v>
      </c>
      <c r="N7" s="37" t="s">
        <v>293</v>
      </c>
      <c r="O7" s="38" t="s">
        <v>200</v>
      </c>
    </row>
    <row r="8" spans="2:19" s="8" customFormat="1" ht="30" customHeight="1">
      <c r="B8" s="42" t="s">
        <v>233</v>
      </c>
      <c r="C8" s="43">
        <v>9069</v>
      </c>
      <c r="D8" s="44">
        <v>243</v>
      </c>
      <c r="E8" s="20">
        <v>135</v>
      </c>
      <c r="F8" s="45">
        <v>336</v>
      </c>
      <c r="G8" s="94">
        <v>26.80935569285084</v>
      </c>
      <c r="H8" s="95">
        <v>14.8940864960282</v>
      </c>
      <c r="I8" s="96">
        <v>37.069726390114738</v>
      </c>
      <c r="J8" s="85">
        <v>37.187525014073017</v>
      </c>
      <c r="K8" s="86">
        <v>21.047432000280786</v>
      </c>
      <c r="L8" s="87">
        <v>51.084874144079301</v>
      </c>
      <c r="M8" s="94">
        <v>0.72092336563686654</v>
      </c>
      <c r="N8" s="95">
        <v>0.7076438824379927</v>
      </c>
      <c r="O8" s="97">
        <v>0.72564975467227288</v>
      </c>
    </row>
    <row r="9" spans="2:19" s="8" customFormat="1" ht="30" customHeight="1">
      <c r="B9" s="48" t="s">
        <v>234</v>
      </c>
      <c r="C9" s="26">
        <v>36623</v>
      </c>
      <c r="D9" s="27">
        <v>2401</v>
      </c>
      <c r="E9" s="14">
        <v>777</v>
      </c>
      <c r="F9" s="49">
        <v>2859</v>
      </c>
      <c r="G9" s="98">
        <v>65.552277941658474</v>
      </c>
      <c r="H9" s="99">
        <v>21.22254998361193</v>
      </c>
      <c r="I9" s="100">
        <v>78.061837648858301</v>
      </c>
      <c r="J9" s="88">
        <v>51.801766905125554</v>
      </c>
      <c r="K9" s="89">
        <v>22.441112784741598</v>
      </c>
      <c r="L9" s="90">
        <v>65.919988440528243</v>
      </c>
      <c r="M9" s="98">
        <v>1.265444826653876</v>
      </c>
      <c r="N9" s="99">
        <v>0.94569953759351344</v>
      </c>
      <c r="O9" s="101">
        <v>1.184190705969143</v>
      </c>
    </row>
    <row r="10" spans="2:19" s="8" customFormat="1" ht="30" customHeight="1">
      <c r="B10" s="48" t="s">
        <v>235</v>
      </c>
      <c r="C10" s="26">
        <v>24360</v>
      </c>
      <c r="D10" s="27">
        <v>1819</v>
      </c>
      <c r="E10" s="14">
        <v>1331</v>
      </c>
      <c r="F10" s="49">
        <v>2619</v>
      </c>
      <c r="G10" s="98">
        <v>73.947620435524826</v>
      </c>
      <c r="H10" s="99">
        <v>54.419785984927344</v>
      </c>
      <c r="I10" s="100">
        <v>106.75771328642212</v>
      </c>
      <c r="J10" s="88">
        <v>70.274415344327522</v>
      </c>
      <c r="K10" s="89">
        <v>33.31831335225003</v>
      </c>
      <c r="L10" s="90">
        <v>91.441576979801596</v>
      </c>
      <c r="M10" s="98">
        <v>1.0522694507410661</v>
      </c>
      <c r="N10" s="99">
        <v>1.6333295569192869</v>
      </c>
      <c r="O10" s="101">
        <v>1.1674964147873552</v>
      </c>
    </row>
    <row r="11" spans="2:19" s="8" customFormat="1" ht="30" customHeight="1">
      <c r="B11" s="48" t="s">
        <v>294</v>
      </c>
      <c r="C11" s="26">
        <v>0</v>
      </c>
      <c r="D11" s="27" t="s">
        <v>21</v>
      </c>
      <c r="E11" s="14" t="s">
        <v>21</v>
      </c>
      <c r="F11" s="49" t="s">
        <v>21</v>
      </c>
      <c r="G11" s="98" t="s">
        <v>21</v>
      </c>
      <c r="H11" s="99" t="s">
        <v>21</v>
      </c>
      <c r="I11" s="100" t="s">
        <v>21</v>
      </c>
      <c r="J11" s="88" t="s">
        <v>21</v>
      </c>
      <c r="K11" s="89" t="s">
        <v>21</v>
      </c>
      <c r="L11" s="90" t="s">
        <v>21</v>
      </c>
      <c r="M11" s="98" t="s">
        <v>21</v>
      </c>
      <c r="N11" s="99" t="s">
        <v>21</v>
      </c>
      <c r="O11" s="101" t="s">
        <v>21</v>
      </c>
    </row>
    <row r="12" spans="2:19" s="8" customFormat="1" ht="30" customHeight="1">
      <c r="B12" s="48" t="s">
        <v>236</v>
      </c>
      <c r="C12" s="26">
        <v>72944</v>
      </c>
      <c r="D12" s="27">
        <v>2603</v>
      </c>
      <c r="E12" s="14">
        <v>1427</v>
      </c>
      <c r="F12" s="49">
        <v>3575</v>
      </c>
      <c r="G12" s="98">
        <v>35.326348830485841</v>
      </c>
      <c r="H12" s="99">
        <v>19.328992111458348</v>
      </c>
      <c r="I12" s="100">
        <v>48.54275369302146</v>
      </c>
      <c r="J12" s="88">
        <v>36.442689742976235</v>
      </c>
      <c r="K12" s="89">
        <v>19.50677419905012</v>
      </c>
      <c r="L12" s="90">
        <v>49.105201413014377</v>
      </c>
      <c r="M12" s="98">
        <v>0.96936721958882976</v>
      </c>
      <c r="N12" s="99">
        <v>0.9908861359761687</v>
      </c>
      <c r="O12" s="101">
        <v>0.9885460663268647</v>
      </c>
    </row>
    <row r="13" spans="2:19" s="8" customFormat="1" ht="30" customHeight="1">
      <c r="B13" s="48" t="s">
        <v>237</v>
      </c>
      <c r="C13" s="26">
        <v>169456</v>
      </c>
      <c r="D13" s="27">
        <v>3800</v>
      </c>
      <c r="E13" s="14">
        <v>2174</v>
      </c>
      <c r="F13" s="49">
        <v>5397</v>
      </c>
      <c r="G13" s="98">
        <v>22.425891281639686</v>
      </c>
      <c r="H13" s="99">
        <v>12.829970433232811</v>
      </c>
      <c r="I13" s="100">
        <v>31.850667170265627</v>
      </c>
      <c r="J13" s="88">
        <v>25.570275133372427</v>
      </c>
      <c r="K13" s="89">
        <v>13.555325146391294</v>
      </c>
      <c r="L13" s="90">
        <v>34.744675279217944</v>
      </c>
      <c r="M13" s="98">
        <v>0.87702972160749437</v>
      </c>
      <c r="N13" s="99">
        <v>0.94648931653578749</v>
      </c>
      <c r="O13" s="101">
        <v>0.91670642808752378</v>
      </c>
    </row>
    <row r="14" spans="2:19" s="8" customFormat="1" ht="30" customHeight="1">
      <c r="B14" s="48" t="s">
        <v>238</v>
      </c>
      <c r="C14" s="26">
        <v>50345</v>
      </c>
      <c r="D14" s="27">
        <v>1980</v>
      </c>
      <c r="E14" s="14">
        <v>1029</v>
      </c>
      <c r="F14" s="49">
        <v>2634</v>
      </c>
      <c r="G14" s="98">
        <v>39.33800886098583</v>
      </c>
      <c r="H14" s="99">
        <v>20.423976317723959</v>
      </c>
      <c r="I14" s="100">
        <v>52.311604712613992</v>
      </c>
      <c r="J14" s="88">
        <v>47.331433295918913</v>
      </c>
      <c r="K14" s="89">
        <v>24.192747407018935</v>
      </c>
      <c r="L14" s="90">
        <v>63.950852323977529</v>
      </c>
      <c r="M14" s="98">
        <v>0.8311180566843116</v>
      </c>
      <c r="N14" s="99">
        <v>0.84421897083911512</v>
      </c>
      <c r="O14" s="101">
        <v>0.81799699005736437</v>
      </c>
    </row>
    <row r="15" spans="2:19" s="8" customFormat="1" ht="30" customHeight="1">
      <c r="B15" s="48" t="s">
        <v>239</v>
      </c>
      <c r="C15" s="26">
        <v>49033</v>
      </c>
      <c r="D15" s="27">
        <v>3082</v>
      </c>
      <c r="E15" s="14">
        <v>1294</v>
      </c>
      <c r="F15" s="49">
        <v>3893</v>
      </c>
      <c r="G15" s="98">
        <v>62.944953940214596</v>
      </c>
      <c r="H15" s="99">
        <v>26.425391354301308</v>
      </c>
      <c r="I15" s="100">
        <v>79.501856753041579</v>
      </c>
      <c r="J15" s="88">
        <v>57.553899252007284</v>
      </c>
      <c r="K15" s="89">
        <v>27.435301213068104</v>
      </c>
      <c r="L15" s="90">
        <v>74.904956643783663</v>
      </c>
      <c r="M15" s="98">
        <v>1.0936696689237941</v>
      </c>
      <c r="N15" s="99">
        <v>0.96318940146040799</v>
      </c>
      <c r="O15" s="101">
        <v>1.0613697719781032</v>
      </c>
    </row>
    <row r="16" spans="2:19" s="8" customFormat="1" ht="30" customHeight="1">
      <c r="B16" s="48" t="s">
        <v>240</v>
      </c>
      <c r="C16" s="26">
        <v>10661</v>
      </c>
      <c r="D16" s="27">
        <v>850</v>
      </c>
      <c r="E16" s="14">
        <v>234</v>
      </c>
      <c r="F16" s="49">
        <v>977</v>
      </c>
      <c r="G16" s="98">
        <v>79.744816586921857</v>
      </c>
      <c r="H16" s="99">
        <v>21.953278919223191</v>
      </c>
      <c r="I16" s="100">
        <v>91.659630359320758</v>
      </c>
      <c r="J16" s="88">
        <v>71.04507999122589</v>
      </c>
      <c r="K16" s="89">
        <v>23.655486741149875</v>
      </c>
      <c r="L16" s="90">
        <v>84.144845102133928</v>
      </c>
      <c r="M16" s="98">
        <v>1.1224537518540598</v>
      </c>
      <c r="N16" s="99">
        <v>0.92804173338088247</v>
      </c>
      <c r="O16" s="101">
        <v>1.089307731781622</v>
      </c>
    </row>
    <row r="17" spans="2:15" s="8" customFormat="1" ht="30" customHeight="1">
      <c r="B17" s="48" t="s">
        <v>241</v>
      </c>
      <c r="C17" s="26">
        <v>11551</v>
      </c>
      <c r="D17" s="27">
        <v>556</v>
      </c>
      <c r="E17" s="14">
        <v>415</v>
      </c>
      <c r="F17" s="49">
        <v>825</v>
      </c>
      <c r="G17" s="98">
        <v>48.134360661414597</v>
      </c>
      <c r="H17" s="99">
        <v>35.927625313825644</v>
      </c>
      <c r="I17" s="100">
        <v>71.422387672063024</v>
      </c>
      <c r="J17" s="88">
        <v>53.769946865173225</v>
      </c>
      <c r="K17" s="89">
        <v>23.654402086438221</v>
      </c>
      <c r="L17" s="90">
        <v>69.215880682805306</v>
      </c>
      <c r="M17" s="98">
        <v>0.89519077975124739</v>
      </c>
      <c r="N17" s="99">
        <v>1.5188557792557409</v>
      </c>
      <c r="O17" s="101">
        <v>1.0318786233374411</v>
      </c>
    </row>
    <row r="18" spans="2:15" s="8" customFormat="1" ht="30" customHeight="1">
      <c r="B18" s="48" t="s">
        <v>242</v>
      </c>
      <c r="C18" s="26">
        <v>129953</v>
      </c>
      <c r="D18" s="27">
        <v>7346</v>
      </c>
      <c r="E18" s="14">
        <v>3500</v>
      </c>
      <c r="F18" s="49">
        <v>9790</v>
      </c>
      <c r="G18" s="98">
        <v>56.532044573046846</v>
      </c>
      <c r="H18" s="99">
        <v>26.934679554269533</v>
      </c>
      <c r="I18" s="100">
        <v>75.340146524656774</v>
      </c>
      <c r="J18" s="88">
        <v>43.6464151093871</v>
      </c>
      <c r="K18" s="89">
        <v>20.422136732936583</v>
      </c>
      <c r="L18" s="90">
        <v>56.952517886785337</v>
      </c>
      <c r="M18" s="98">
        <v>1.2952276706197814</v>
      </c>
      <c r="N18" s="99">
        <v>1.3188962500103547</v>
      </c>
      <c r="O18" s="101">
        <v>1.3228589238924049</v>
      </c>
    </row>
    <row r="19" spans="2:15" s="8" customFormat="1" ht="30" customHeight="1">
      <c r="B19" s="48" t="s">
        <v>243</v>
      </c>
      <c r="C19" s="26">
        <v>66707</v>
      </c>
      <c r="D19" s="27">
        <v>4819</v>
      </c>
      <c r="E19" s="14">
        <v>1981</v>
      </c>
      <c r="F19" s="49">
        <v>5916</v>
      </c>
      <c r="G19" s="98">
        <v>72.233883058470767</v>
      </c>
      <c r="H19" s="99">
        <v>29.685157421289354</v>
      </c>
      <c r="I19" s="100">
        <v>88.680659670164914</v>
      </c>
      <c r="J19" s="88">
        <v>61.877964933740898</v>
      </c>
      <c r="K19" s="89">
        <v>26.14569249483046</v>
      </c>
      <c r="L19" s="90">
        <v>77.507439874463444</v>
      </c>
      <c r="M19" s="98">
        <v>1.1673603541393227</v>
      </c>
      <c r="N19" s="99">
        <v>1.1353746865629319</v>
      </c>
      <c r="O19" s="101">
        <v>1.1441567391955942</v>
      </c>
    </row>
    <row r="20" spans="2:15" s="8" customFormat="1" ht="30" customHeight="1">
      <c r="B20" s="48" t="s">
        <v>295</v>
      </c>
      <c r="C20" s="26">
        <v>0</v>
      </c>
      <c r="D20" s="27" t="s">
        <v>21</v>
      </c>
      <c r="E20" s="14" t="s">
        <v>21</v>
      </c>
      <c r="F20" s="49" t="s">
        <v>21</v>
      </c>
      <c r="G20" s="98" t="s">
        <v>21</v>
      </c>
      <c r="H20" s="99" t="s">
        <v>21</v>
      </c>
      <c r="I20" s="100" t="s">
        <v>21</v>
      </c>
      <c r="J20" s="88" t="s">
        <v>21</v>
      </c>
      <c r="K20" s="89" t="s">
        <v>21</v>
      </c>
      <c r="L20" s="90" t="s">
        <v>21</v>
      </c>
      <c r="M20" s="98" t="s">
        <v>21</v>
      </c>
      <c r="N20" s="99" t="s">
        <v>21</v>
      </c>
      <c r="O20" s="101" t="s">
        <v>21</v>
      </c>
    </row>
    <row r="21" spans="2:15" s="8" customFormat="1" ht="30" customHeight="1">
      <c r="B21" s="48" t="s">
        <v>244</v>
      </c>
      <c r="C21" s="26">
        <v>17167</v>
      </c>
      <c r="D21" s="27">
        <v>759</v>
      </c>
      <c r="E21" s="14">
        <v>404</v>
      </c>
      <c r="F21" s="49">
        <v>1011</v>
      </c>
      <c r="G21" s="98">
        <v>44.182793191886219</v>
      </c>
      <c r="H21" s="99">
        <v>23.49032408486827</v>
      </c>
      <c r="I21" s="100">
        <v>58.81324318022849</v>
      </c>
      <c r="J21" s="88">
        <v>41.492378310398188</v>
      </c>
      <c r="K21" s="89">
        <v>20.23830499034425</v>
      </c>
      <c r="L21" s="90">
        <v>54.381722850573709</v>
      </c>
      <c r="M21" s="98">
        <v>1.0648411826712367</v>
      </c>
      <c r="N21" s="99">
        <v>1.1606863369277098</v>
      </c>
      <c r="O21" s="101">
        <v>1.0814891492465413</v>
      </c>
    </row>
    <row r="22" spans="2:15" s="8" customFormat="1" ht="30" customHeight="1">
      <c r="B22" s="48" t="s">
        <v>245</v>
      </c>
      <c r="C22" s="26">
        <v>32495</v>
      </c>
      <c r="D22" s="27">
        <v>1163</v>
      </c>
      <c r="E22" s="14">
        <v>820</v>
      </c>
      <c r="F22" s="49">
        <v>1718</v>
      </c>
      <c r="G22" s="98">
        <v>35.819884193667612</v>
      </c>
      <c r="H22" s="99">
        <v>25.255636318837009</v>
      </c>
      <c r="I22" s="100">
        <v>52.913638043612174</v>
      </c>
      <c r="J22" s="88">
        <v>46.510704057771363</v>
      </c>
      <c r="K22" s="89">
        <v>24.297727303581006</v>
      </c>
      <c r="L22" s="90">
        <v>62.411314129841351</v>
      </c>
      <c r="M22" s="98">
        <v>0.77014280732401941</v>
      </c>
      <c r="N22" s="99">
        <v>1.039423811259655</v>
      </c>
      <c r="O22" s="101">
        <v>0.84782124493530653</v>
      </c>
    </row>
    <row r="23" spans="2:15" s="8" customFormat="1" ht="30" customHeight="1">
      <c r="B23" s="48" t="s">
        <v>246</v>
      </c>
      <c r="C23" s="26">
        <v>17194</v>
      </c>
      <c r="D23" s="27">
        <v>519</v>
      </c>
      <c r="E23" s="14">
        <v>281</v>
      </c>
      <c r="F23" s="49">
        <v>716</v>
      </c>
      <c r="G23" s="98">
        <v>30.184948237757357</v>
      </c>
      <c r="H23" s="99">
        <v>16.342910317552636</v>
      </c>
      <c r="I23" s="100">
        <v>41.642433407002443</v>
      </c>
      <c r="J23" s="88">
        <v>45.327140037169727</v>
      </c>
      <c r="K23" s="89">
        <v>26.247972461269573</v>
      </c>
      <c r="L23" s="90">
        <v>63.279524174045889</v>
      </c>
      <c r="M23" s="98">
        <v>0.66593542440587072</v>
      </c>
      <c r="N23" s="99">
        <v>0.62263515178805684</v>
      </c>
      <c r="O23" s="101">
        <v>0.65807121577691075</v>
      </c>
    </row>
    <row r="24" spans="2:15" s="8" customFormat="1" ht="30" customHeight="1">
      <c r="B24" s="48" t="s">
        <v>247</v>
      </c>
      <c r="C24" s="26">
        <v>181931</v>
      </c>
      <c r="D24" s="27">
        <v>7152</v>
      </c>
      <c r="E24" s="14">
        <v>3724</v>
      </c>
      <c r="F24" s="49">
        <v>9800</v>
      </c>
      <c r="G24" s="98">
        <v>39.31290366909441</v>
      </c>
      <c r="H24" s="99">
        <v>20.469973890339425</v>
      </c>
      <c r="I24" s="100">
        <v>53.868352342998485</v>
      </c>
      <c r="J24" s="88">
        <v>44.88031953622469</v>
      </c>
      <c r="K24" s="89">
        <v>20.702800009788056</v>
      </c>
      <c r="L24" s="90">
        <v>57.983518576645459</v>
      </c>
      <c r="M24" s="98">
        <v>0.87594972752718225</v>
      </c>
      <c r="N24" s="99">
        <v>0.98875388259841668</v>
      </c>
      <c r="O24" s="101">
        <v>0.92902869065791049</v>
      </c>
    </row>
    <row r="25" spans="2:15" s="8" customFormat="1" ht="30" customHeight="1">
      <c r="B25" s="48" t="s">
        <v>248</v>
      </c>
      <c r="C25" s="26">
        <v>44932</v>
      </c>
      <c r="D25" s="27">
        <v>2843</v>
      </c>
      <c r="E25" s="14">
        <v>1517</v>
      </c>
      <c r="F25" s="49">
        <v>3840</v>
      </c>
      <c r="G25" s="98">
        <v>63.273666399501288</v>
      </c>
      <c r="H25" s="99">
        <v>33.774156202689461</v>
      </c>
      <c r="I25" s="100">
        <v>85.470656336272157</v>
      </c>
      <c r="J25" s="88">
        <v>64.120147320789243</v>
      </c>
      <c r="K25" s="89">
        <v>29.326405729396654</v>
      </c>
      <c r="L25" s="90">
        <v>82.06992072253442</v>
      </c>
      <c r="M25" s="98">
        <v>0.98679851877056057</v>
      </c>
      <c r="N25" s="99">
        <v>1.1516636751987555</v>
      </c>
      <c r="O25" s="101">
        <v>1.041437052501047</v>
      </c>
    </row>
    <row r="26" spans="2:15" s="8" customFormat="1" ht="30" customHeight="1">
      <c r="B26" s="48" t="s">
        <v>249</v>
      </c>
      <c r="C26" s="26">
        <v>26450</v>
      </c>
      <c r="D26" s="27">
        <v>1402</v>
      </c>
      <c r="E26" s="14">
        <v>707</v>
      </c>
      <c r="F26" s="49">
        <v>1839</v>
      </c>
      <c r="G26" s="98">
        <v>53.029729934185646</v>
      </c>
      <c r="H26" s="99">
        <v>26.741811029578635</v>
      </c>
      <c r="I26" s="100">
        <v>69.558968151902562</v>
      </c>
      <c r="J26" s="88">
        <v>47.788235369707401</v>
      </c>
      <c r="K26" s="89">
        <v>23.425433398036844</v>
      </c>
      <c r="L26" s="90">
        <v>62.481301023220759</v>
      </c>
      <c r="M26" s="98">
        <v>1.1096816930762898</v>
      </c>
      <c r="N26" s="99">
        <v>1.1415716659406268</v>
      </c>
      <c r="O26" s="101">
        <v>1.1132765645525955</v>
      </c>
    </row>
    <row r="27" spans="2:15" s="8" customFormat="1" ht="30" customHeight="1">
      <c r="B27" s="48" t="s">
        <v>250</v>
      </c>
      <c r="C27" s="26">
        <v>27349</v>
      </c>
      <c r="D27" s="27">
        <v>1829</v>
      </c>
      <c r="E27" s="14">
        <v>1121</v>
      </c>
      <c r="F27" s="49">
        <v>2570</v>
      </c>
      <c r="G27" s="98">
        <v>66.876417648350028</v>
      </c>
      <c r="H27" s="99">
        <v>40.974610375356697</v>
      </c>
      <c r="I27" s="100">
        <v>93.985512548474432</v>
      </c>
      <c r="J27" s="88">
        <v>63.089981073948891</v>
      </c>
      <c r="K27" s="89">
        <v>33.350214268254234</v>
      </c>
      <c r="L27" s="90">
        <v>84.178087990069841</v>
      </c>
      <c r="M27" s="98">
        <v>1.0600164480944383</v>
      </c>
      <c r="N27" s="99">
        <v>1.2286161056050395</v>
      </c>
      <c r="O27" s="101">
        <v>1.1165080461267236</v>
      </c>
    </row>
    <row r="28" spans="2:15" s="8" customFormat="1" ht="30" customHeight="1">
      <c r="B28" s="48" t="s">
        <v>251</v>
      </c>
      <c r="C28" s="26">
        <v>36237</v>
      </c>
      <c r="D28" s="27">
        <v>1581</v>
      </c>
      <c r="E28" s="14">
        <v>750</v>
      </c>
      <c r="F28" s="49">
        <v>2099</v>
      </c>
      <c r="G28" s="98">
        <v>43.603046693895571</v>
      </c>
      <c r="H28" s="99">
        <v>20.697648747102331</v>
      </c>
      <c r="I28" s="100">
        <v>57.898222761894246</v>
      </c>
      <c r="J28" s="88">
        <v>54.448944958782512</v>
      </c>
      <c r="K28" s="89">
        <v>22.79780089182773</v>
      </c>
      <c r="L28" s="90">
        <v>68.080347702652972</v>
      </c>
      <c r="M28" s="98">
        <v>0.80080608957444499</v>
      </c>
      <c r="N28" s="99">
        <v>0.90787917857992184</v>
      </c>
      <c r="O28" s="101">
        <v>0.8504395866891149</v>
      </c>
    </row>
    <row r="29" spans="2:15" s="8" customFormat="1" ht="30" customHeight="1">
      <c r="B29" s="48" t="s">
        <v>252</v>
      </c>
      <c r="C29" s="26">
        <v>121811</v>
      </c>
      <c r="D29" s="27">
        <v>7743</v>
      </c>
      <c r="E29" s="14">
        <v>3866</v>
      </c>
      <c r="F29" s="49">
        <v>10036</v>
      </c>
      <c r="G29" s="98">
        <v>63.573798495450212</v>
      </c>
      <c r="H29" s="99">
        <v>31.741729903748233</v>
      </c>
      <c r="I29" s="100">
        <v>82.3970960218127</v>
      </c>
      <c r="J29" s="88">
        <v>58.249473566574224</v>
      </c>
      <c r="K29" s="89">
        <v>26.503624592241081</v>
      </c>
      <c r="L29" s="90">
        <v>75.201937322470059</v>
      </c>
      <c r="M29" s="98">
        <v>1.0914055458851846</v>
      </c>
      <c r="N29" s="99">
        <v>1.1976373191249607</v>
      </c>
      <c r="O29" s="101">
        <v>1.0956778369750821</v>
      </c>
    </row>
    <row r="30" spans="2:15" s="8" customFormat="1" ht="30" customHeight="1">
      <c r="B30" s="48" t="s">
        <v>253</v>
      </c>
      <c r="C30" s="26">
        <v>116757</v>
      </c>
      <c r="D30" s="27">
        <v>2369</v>
      </c>
      <c r="E30" s="14">
        <v>1465</v>
      </c>
      <c r="F30" s="49">
        <v>3364</v>
      </c>
      <c r="G30" s="98">
        <v>20.290872961491022</v>
      </c>
      <c r="H30" s="99">
        <v>12.547964917089216</v>
      </c>
      <c r="I30" s="100">
        <v>28.81321090859257</v>
      </c>
      <c r="J30" s="88">
        <v>26.197506529950083</v>
      </c>
      <c r="K30" s="89">
        <v>12.76355871586285</v>
      </c>
      <c r="L30" s="90">
        <v>34.59942973773002</v>
      </c>
      <c r="M30" s="98">
        <v>0.77453451298114584</v>
      </c>
      <c r="N30" s="99">
        <v>0.98310864520029795</v>
      </c>
      <c r="O30" s="101">
        <v>0.83276548564535346</v>
      </c>
    </row>
    <row r="31" spans="2:15" s="8" customFormat="1" ht="30" customHeight="1">
      <c r="B31" s="48" t="s">
        <v>254</v>
      </c>
      <c r="C31" s="26">
        <v>13244</v>
      </c>
      <c r="D31" s="27">
        <v>564</v>
      </c>
      <c r="E31" s="14">
        <v>341</v>
      </c>
      <c r="F31" s="49">
        <v>795</v>
      </c>
      <c r="G31" s="98">
        <v>42.514562372342844</v>
      </c>
      <c r="H31" s="99">
        <v>25.796202435887736</v>
      </c>
      <c r="I31" s="100">
        <v>59.989409183750659</v>
      </c>
      <c r="J31" s="88">
        <v>50.08340374729741</v>
      </c>
      <c r="K31" s="89">
        <v>28.362011846155724</v>
      </c>
      <c r="L31" s="90">
        <v>69.265078614412801</v>
      </c>
      <c r="M31" s="98">
        <v>0.84887525989357493</v>
      </c>
      <c r="N31" s="99">
        <v>0.90953358935941009</v>
      </c>
      <c r="O31" s="101">
        <v>0.86608447407823452</v>
      </c>
    </row>
    <row r="32" spans="2:15" s="8" customFormat="1" ht="30" customHeight="1">
      <c r="B32" s="48" t="s">
        <v>255</v>
      </c>
      <c r="C32" s="26">
        <v>172136</v>
      </c>
      <c r="D32" s="27">
        <v>5912</v>
      </c>
      <c r="E32" s="14">
        <v>2981</v>
      </c>
      <c r="F32" s="49">
        <v>7903</v>
      </c>
      <c r="G32" s="98">
        <v>34.346333273300843</v>
      </c>
      <c r="H32" s="99">
        <v>17.31840654392926</v>
      </c>
      <c r="I32" s="100">
        <v>45.913239488987905</v>
      </c>
      <c r="J32" s="88">
        <v>38.254127717322838</v>
      </c>
      <c r="K32" s="89">
        <v>19.311233463264653</v>
      </c>
      <c r="L32" s="90">
        <v>50.621651280043906</v>
      </c>
      <c r="M32" s="98">
        <v>0.89784646318692152</v>
      </c>
      <c r="N32" s="99">
        <v>0.89680478343732173</v>
      </c>
      <c r="O32" s="101">
        <v>0.90698818248698987</v>
      </c>
    </row>
    <row r="33" spans="2:15" s="8" customFormat="1" ht="30" customHeight="1">
      <c r="B33" s="48" t="s">
        <v>256</v>
      </c>
      <c r="C33" s="26">
        <v>79726</v>
      </c>
      <c r="D33" s="27">
        <v>3081</v>
      </c>
      <c r="E33" s="14">
        <v>1639</v>
      </c>
      <c r="F33" s="49">
        <v>4161</v>
      </c>
      <c r="G33" s="98">
        <v>38.633284832672722</v>
      </c>
      <c r="H33" s="99">
        <v>20.558426571672271</v>
      </c>
      <c r="I33" s="100">
        <v>52.180021072700818</v>
      </c>
      <c r="J33" s="88">
        <v>42.024981578286919</v>
      </c>
      <c r="K33" s="89">
        <v>21.670110016726326</v>
      </c>
      <c r="L33" s="90">
        <v>56.460585943615264</v>
      </c>
      <c r="M33" s="98">
        <v>0.91929331987230434</v>
      </c>
      <c r="N33" s="99">
        <v>0.94869968614842326</v>
      </c>
      <c r="O33" s="101">
        <v>0.92418490174378298</v>
      </c>
    </row>
    <row r="34" spans="2:15" s="8" customFormat="1" ht="30" customHeight="1">
      <c r="B34" s="48" t="s">
        <v>257</v>
      </c>
      <c r="C34" s="26">
        <v>69025</v>
      </c>
      <c r="D34" s="27">
        <v>4686</v>
      </c>
      <c r="E34" s="14">
        <v>2254</v>
      </c>
      <c r="F34" s="49">
        <v>6027</v>
      </c>
      <c r="G34" s="98">
        <v>67.927211516136524</v>
      </c>
      <c r="H34" s="99">
        <v>32.664847921987466</v>
      </c>
      <c r="I34" s="100">
        <v>87.357789644764324</v>
      </c>
      <c r="J34" s="88">
        <v>65.938268466553509</v>
      </c>
      <c r="K34" s="89">
        <v>29.827616817068844</v>
      </c>
      <c r="L34" s="90">
        <v>84.831775915944107</v>
      </c>
      <c r="M34" s="98">
        <v>1.0301637136648991</v>
      </c>
      <c r="N34" s="99">
        <v>1.095120945207166</v>
      </c>
      <c r="O34" s="101">
        <v>1.0297767399249826</v>
      </c>
    </row>
    <row r="35" spans="2:15" s="8" customFormat="1" ht="30" customHeight="1">
      <c r="B35" s="48" t="s">
        <v>296</v>
      </c>
      <c r="C35" s="26">
        <v>0</v>
      </c>
      <c r="D35" s="27" t="s">
        <v>21</v>
      </c>
      <c r="E35" s="14" t="s">
        <v>21</v>
      </c>
      <c r="F35" s="49" t="s">
        <v>21</v>
      </c>
      <c r="G35" s="98" t="s">
        <v>21</v>
      </c>
      <c r="H35" s="99" t="s">
        <v>21</v>
      </c>
      <c r="I35" s="100" t="s">
        <v>21</v>
      </c>
      <c r="J35" s="88" t="s">
        <v>21</v>
      </c>
      <c r="K35" s="89" t="s">
        <v>21</v>
      </c>
      <c r="L35" s="90" t="s">
        <v>21</v>
      </c>
      <c r="M35" s="98" t="s">
        <v>21</v>
      </c>
      <c r="N35" s="99" t="s">
        <v>21</v>
      </c>
      <c r="O35" s="101" t="s">
        <v>21</v>
      </c>
    </row>
    <row r="36" spans="2:15" s="8" customFormat="1" ht="30" customHeight="1">
      <c r="B36" s="48" t="s">
        <v>258</v>
      </c>
      <c r="C36" s="26">
        <v>0</v>
      </c>
      <c r="D36" s="27" t="s">
        <v>21</v>
      </c>
      <c r="E36" s="14" t="s">
        <v>21</v>
      </c>
      <c r="F36" s="49" t="s">
        <v>21</v>
      </c>
      <c r="G36" s="98" t="s">
        <v>21</v>
      </c>
      <c r="H36" s="99" t="s">
        <v>21</v>
      </c>
      <c r="I36" s="100" t="s">
        <v>21</v>
      </c>
      <c r="J36" s="88" t="s">
        <v>21</v>
      </c>
      <c r="K36" s="89" t="s">
        <v>21</v>
      </c>
      <c r="L36" s="90" t="s">
        <v>21</v>
      </c>
      <c r="M36" s="98" t="s">
        <v>21</v>
      </c>
      <c r="N36" s="99" t="s">
        <v>21</v>
      </c>
      <c r="O36" s="101" t="s">
        <v>21</v>
      </c>
    </row>
    <row r="37" spans="2:15" s="8" customFormat="1" ht="30" customHeight="1">
      <c r="B37" s="48" t="s">
        <v>259</v>
      </c>
      <c r="C37" s="26">
        <v>5930</v>
      </c>
      <c r="D37" s="27">
        <v>191</v>
      </c>
      <c r="E37" s="14">
        <v>161</v>
      </c>
      <c r="F37" s="49">
        <v>302</v>
      </c>
      <c r="G37" s="98">
        <v>32.209106239460368</v>
      </c>
      <c r="H37" s="99">
        <v>27.150084317032039</v>
      </c>
      <c r="I37" s="100">
        <v>50.927487352445191</v>
      </c>
      <c r="J37" s="88">
        <v>43.047206663904426</v>
      </c>
      <c r="K37" s="89">
        <v>25.992286427821533</v>
      </c>
      <c r="L37" s="90">
        <v>61.536517585462335</v>
      </c>
      <c r="M37" s="98">
        <v>0.74822755610917491</v>
      </c>
      <c r="N37" s="99">
        <v>1.0445439031470254</v>
      </c>
      <c r="O37" s="101">
        <v>0.82759781266005883</v>
      </c>
    </row>
    <row r="38" spans="2:15" s="8" customFormat="1" ht="30" customHeight="1">
      <c r="B38" s="48" t="s">
        <v>260</v>
      </c>
      <c r="C38" s="26">
        <v>73761</v>
      </c>
      <c r="D38" s="27">
        <v>6227</v>
      </c>
      <c r="E38" s="14">
        <v>2647</v>
      </c>
      <c r="F38" s="49">
        <v>7704</v>
      </c>
      <c r="G38" s="98">
        <v>84.4384780191468</v>
      </c>
      <c r="H38" s="99">
        <v>35.893472188322079</v>
      </c>
      <c r="I38" s="100">
        <v>104.46668293873566</v>
      </c>
      <c r="J38" s="88">
        <v>78.601893236864171</v>
      </c>
      <c r="K38" s="89">
        <v>32.350155897537711</v>
      </c>
      <c r="L38" s="90">
        <v>98.09585046574712</v>
      </c>
      <c r="M38" s="98">
        <v>1.0742550152664421</v>
      </c>
      <c r="N38" s="99">
        <v>1.1095301148476213</v>
      </c>
      <c r="O38" s="101">
        <v>1.0649449741526902</v>
      </c>
    </row>
    <row r="39" spans="2:15" s="8" customFormat="1" ht="30" customHeight="1">
      <c r="B39" s="48" t="s">
        <v>261</v>
      </c>
      <c r="C39" s="26">
        <v>5338</v>
      </c>
      <c r="D39" s="27">
        <v>199</v>
      </c>
      <c r="E39" s="14">
        <v>169</v>
      </c>
      <c r="F39" s="49">
        <v>318</v>
      </c>
      <c r="G39" s="98">
        <v>37.307836520434947</v>
      </c>
      <c r="H39" s="99">
        <v>31.683539557555303</v>
      </c>
      <c r="I39" s="100">
        <v>59.617547806524186</v>
      </c>
      <c r="J39" s="88">
        <v>39.899693924412915</v>
      </c>
      <c r="K39" s="89">
        <v>23.551772466648057</v>
      </c>
      <c r="L39" s="90">
        <v>56.094311392430455</v>
      </c>
      <c r="M39" s="98">
        <v>0.93504066951267584</v>
      </c>
      <c r="N39" s="99">
        <v>1.3452719791014305</v>
      </c>
      <c r="O39" s="101">
        <v>1.0628091570542499</v>
      </c>
    </row>
    <row r="40" spans="2:15" s="8" customFormat="1" ht="30" customHeight="1">
      <c r="B40" s="48" t="s">
        <v>262</v>
      </c>
      <c r="C40" s="26">
        <v>10940</v>
      </c>
      <c r="D40" s="27">
        <v>315</v>
      </c>
      <c r="E40" s="14">
        <v>226</v>
      </c>
      <c r="F40" s="49">
        <v>488</v>
      </c>
      <c r="G40" s="98">
        <v>28.798683488754801</v>
      </c>
      <c r="H40" s="99">
        <v>20.661912598281219</v>
      </c>
      <c r="I40" s="100">
        <v>44.61510330956299</v>
      </c>
      <c r="J40" s="88">
        <v>39.529555255425713</v>
      </c>
      <c r="K40" s="89">
        <v>22.777596813879665</v>
      </c>
      <c r="L40" s="90">
        <v>54.767418764457567</v>
      </c>
      <c r="M40" s="98">
        <v>0.72853547940693486</v>
      </c>
      <c r="N40" s="99">
        <v>0.90711556478560573</v>
      </c>
      <c r="O40" s="101">
        <v>0.81462855683308277</v>
      </c>
    </row>
    <row r="41" spans="2:15" s="8" customFormat="1" ht="30" customHeight="1">
      <c r="B41" s="48" t="s">
        <v>263</v>
      </c>
      <c r="C41" s="26">
        <v>12762</v>
      </c>
      <c r="D41" s="27">
        <v>489</v>
      </c>
      <c r="E41" s="14">
        <v>299</v>
      </c>
      <c r="F41" s="49">
        <v>677</v>
      </c>
      <c r="G41" s="98">
        <v>38.253083025685335</v>
      </c>
      <c r="H41" s="99">
        <v>23.407430681014844</v>
      </c>
      <c r="I41" s="100">
        <v>53.020186945251751</v>
      </c>
      <c r="J41" s="88">
        <v>40.208814852394411</v>
      </c>
      <c r="K41" s="89">
        <v>23.270306720781061</v>
      </c>
      <c r="L41" s="90">
        <v>55.786719609421333</v>
      </c>
      <c r="M41" s="98">
        <v>0.95136061995635957</v>
      </c>
      <c r="N41" s="99">
        <v>1.0058926580504208</v>
      </c>
      <c r="O41" s="101">
        <v>0.9504087588669603</v>
      </c>
    </row>
    <row r="42" spans="2:15" s="8" customFormat="1" ht="30" customHeight="1">
      <c r="B42" s="48" t="s">
        <v>264</v>
      </c>
      <c r="C42" s="26">
        <v>68678</v>
      </c>
      <c r="D42" s="27">
        <v>4314</v>
      </c>
      <c r="E42" s="14">
        <v>1651</v>
      </c>
      <c r="F42" s="49">
        <v>5389</v>
      </c>
      <c r="G42" s="98">
        <v>62.836833979083515</v>
      </c>
      <c r="H42" s="99">
        <v>24.048125382352083</v>
      </c>
      <c r="I42" s="100">
        <v>78.495062195939056</v>
      </c>
      <c r="J42" s="88">
        <v>52.583395930290749</v>
      </c>
      <c r="K42" s="89">
        <v>22.832842648543963</v>
      </c>
      <c r="L42" s="90">
        <v>67.054596681362597</v>
      </c>
      <c r="M42" s="98">
        <v>1.1949938353617595</v>
      </c>
      <c r="N42" s="99">
        <v>1.0532252051360305</v>
      </c>
      <c r="O42" s="101">
        <v>1.1706141872561837</v>
      </c>
    </row>
    <row r="43" spans="2:15" s="8" customFormat="1" ht="30" customHeight="1">
      <c r="B43" s="48" t="s">
        <v>265</v>
      </c>
      <c r="C43" s="26">
        <v>56608</v>
      </c>
      <c r="D43" s="27">
        <v>2162</v>
      </c>
      <c r="E43" s="14">
        <v>1188</v>
      </c>
      <c r="F43" s="49">
        <v>2908</v>
      </c>
      <c r="G43" s="98">
        <v>38.181432510782713</v>
      </c>
      <c r="H43" s="99">
        <v>20.964434702679771</v>
      </c>
      <c r="I43" s="100">
        <v>51.350491409177685</v>
      </c>
      <c r="J43" s="88">
        <v>36.046502509169869</v>
      </c>
      <c r="K43" s="89">
        <v>18.858056167211561</v>
      </c>
      <c r="L43" s="90">
        <v>49.001385826976431</v>
      </c>
      <c r="M43" s="98">
        <v>1.0592271053500411</v>
      </c>
      <c r="N43" s="99">
        <v>1.1116964822244972</v>
      </c>
      <c r="O43" s="101">
        <v>1.0479395744131963</v>
      </c>
    </row>
    <row r="44" spans="2:15" s="8" customFormat="1" ht="30" customHeight="1">
      <c r="B44" s="48" t="s">
        <v>266</v>
      </c>
      <c r="C44" s="26">
        <v>16912</v>
      </c>
      <c r="D44" s="27">
        <v>931</v>
      </c>
      <c r="E44" s="14">
        <v>494</v>
      </c>
      <c r="F44" s="49">
        <v>1256</v>
      </c>
      <c r="G44" s="98">
        <v>55.072463768115938</v>
      </c>
      <c r="H44" s="99">
        <v>29.222123632061521</v>
      </c>
      <c r="I44" s="100">
        <v>74.29754510499852</v>
      </c>
      <c r="J44" s="88">
        <v>61.526162639977727</v>
      </c>
      <c r="K44" s="89">
        <v>27.799225067588051</v>
      </c>
      <c r="L44" s="90">
        <v>78.345038156887114</v>
      </c>
      <c r="M44" s="98">
        <v>0.895106429607471</v>
      </c>
      <c r="N44" s="99">
        <v>1.0511848283904959</v>
      </c>
      <c r="O44" s="101">
        <v>0.94833759549919205</v>
      </c>
    </row>
    <row r="45" spans="2:15" s="8" customFormat="1" ht="30" customHeight="1">
      <c r="B45" s="48" t="s">
        <v>267</v>
      </c>
      <c r="C45" s="26">
        <v>618971</v>
      </c>
      <c r="D45" s="27">
        <v>31583</v>
      </c>
      <c r="E45" s="14">
        <v>12575</v>
      </c>
      <c r="F45" s="49">
        <v>39635</v>
      </c>
      <c r="G45" s="98">
        <v>51.005363880617288</v>
      </c>
      <c r="H45" s="99">
        <v>20.312585881904095</v>
      </c>
      <c r="I45" s="100">
        <v>64.010915286898097</v>
      </c>
      <c r="J45" s="88">
        <v>43.418346186938642</v>
      </c>
      <c r="K45" s="89">
        <v>19.363569838674746</v>
      </c>
      <c r="L45" s="90">
        <v>56.099860773257333</v>
      </c>
      <c r="M45" s="98">
        <v>1.1747422083054608</v>
      </c>
      <c r="N45" s="99">
        <v>1.0490103865734512</v>
      </c>
      <c r="O45" s="101">
        <v>1.1410173644746036</v>
      </c>
    </row>
    <row r="46" spans="2:15" s="8" customFormat="1" ht="30" customHeight="1">
      <c r="B46" s="48" t="s">
        <v>268</v>
      </c>
      <c r="C46" s="26">
        <v>301916</v>
      </c>
      <c r="D46" s="27">
        <v>13544</v>
      </c>
      <c r="E46" s="14">
        <v>6686</v>
      </c>
      <c r="F46" s="49">
        <v>17508</v>
      </c>
      <c r="G46" s="98">
        <v>44.854793793926532</v>
      </c>
      <c r="H46" s="99">
        <v>22.152234451664238</v>
      </c>
      <c r="I46" s="100">
        <v>57.986341334040574</v>
      </c>
      <c r="J46" s="88">
        <v>48.259166124501988</v>
      </c>
      <c r="K46" s="89">
        <v>24.089652120027807</v>
      </c>
      <c r="L46" s="90">
        <v>63.081133558442723</v>
      </c>
      <c r="M46" s="98">
        <v>0.92945646176772334</v>
      </c>
      <c r="N46" s="99">
        <v>0.91957469295483629</v>
      </c>
      <c r="O46" s="101">
        <v>0.91923429499498033</v>
      </c>
    </row>
    <row r="47" spans="2:15" s="8" customFormat="1" ht="30" customHeight="1">
      <c r="B47" s="48" t="s">
        <v>269</v>
      </c>
      <c r="C47" s="26">
        <v>24227</v>
      </c>
      <c r="D47" s="27">
        <v>2134</v>
      </c>
      <c r="E47" s="14">
        <v>1144</v>
      </c>
      <c r="F47" s="49">
        <v>2856</v>
      </c>
      <c r="G47" s="98">
        <v>88.087179063815725</v>
      </c>
      <c r="H47" s="99">
        <v>47.221992900189875</v>
      </c>
      <c r="I47" s="100">
        <v>117.88987038718732</v>
      </c>
      <c r="J47" s="88">
        <v>99.653915054410504</v>
      </c>
      <c r="K47" s="89">
        <v>46.67007813458563</v>
      </c>
      <c r="L47" s="90">
        <v>127.53996057209696</v>
      </c>
      <c r="M47" s="98">
        <v>0.88393094255975668</v>
      </c>
      <c r="N47" s="99">
        <v>1.0118258804712641</v>
      </c>
      <c r="O47" s="101">
        <v>0.92433673225533608</v>
      </c>
    </row>
    <row r="48" spans="2:15" s="8" customFormat="1" ht="30" customHeight="1">
      <c r="B48" s="48" t="s">
        <v>270</v>
      </c>
      <c r="C48" s="26">
        <v>146451</v>
      </c>
      <c r="D48" s="27">
        <v>3773</v>
      </c>
      <c r="E48" s="14">
        <v>1936</v>
      </c>
      <c r="F48" s="49">
        <v>4877</v>
      </c>
      <c r="G48" s="98">
        <v>22.724790604286206</v>
      </c>
      <c r="H48" s="99">
        <v>11.248981374912839</v>
      </c>
      <c r="I48" s="100">
        <v>28.731528231666847</v>
      </c>
      <c r="J48" s="88">
        <v>26.975766974178846</v>
      </c>
      <c r="K48" s="89">
        <v>15.617696529459625</v>
      </c>
      <c r="L48" s="90">
        <v>37.259978811094783</v>
      </c>
      <c r="M48" s="98">
        <v>0.84241499513388374</v>
      </c>
      <c r="N48" s="99">
        <v>0.72027147881206066</v>
      </c>
      <c r="O48" s="101">
        <v>0.77110962347388401</v>
      </c>
    </row>
    <row r="49" spans="2:15" s="8" customFormat="1" ht="30" customHeight="1">
      <c r="B49" s="48" t="s">
        <v>271</v>
      </c>
      <c r="C49" s="26">
        <v>327058</v>
      </c>
      <c r="D49" s="27">
        <v>10244</v>
      </c>
      <c r="E49" s="14">
        <v>4970</v>
      </c>
      <c r="F49" s="49">
        <v>13637</v>
      </c>
      <c r="G49" s="98">
        <v>31.321093960224076</v>
      </c>
      <c r="H49" s="99">
        <v>15.194231757136917</v>
      </c>
      <c r="I49" s="100">
        <v>41.693167641087108</v>
      </c>
      <c r="J49" s="88">
        <v>36.324176660039498</v>
      </c>
      <c r="K49" s="89">
        <v>17.935444214631318</v>
      </c>
      <c r="L49" s="90">
        <v>47.832709371067374</v>
      </c>
      <c r="M49" s="98">
        <v>0.86226576457223902</v>
      </c>
      <c r="N49" s="99">
        <v>0.84716227684722412</v>
      </c>
      <c r="O49" s="101">
        <v>0.87164553689920243</v>
      </c>
    </row>
    <row r="50" spans="2:15" s="8" customFormat="1" ht="30" customHeight="1">
      <c r="B50" s="48" t="s">
        <v>272</v>
      </c>
      <c r="C50" s="26">
        <v>0</v>
      </c>
      <c r="D50" s="27" t="s">
        <v>21</v>
      </c>
      <c r="E50" s="14" t="s">
        <v>21</v>
      </c>
      <c r="F50" s="49" t="s">
        <v>21</v>
      </c>
      <c r="G50" s="98" t="s">
        <v>21</v>
      </c>
      <c r="H50" s="99" t="s">
        <v>21</v>
      </c>
      <c r="I50" s="100" t="s">
        <v>21</v>
      </c>
      <c r="J50" s="88" t="s">
        <v>21</v>
      </c>
      <c r="K50" s="89" t="s">
        <v>21</v>
      </c>
      <c r="L50" s="90" t="s">
        <v>21</v>
      </c>
      <c r="M50" s="98" t="s">
        <v>21</v>
      </c>
      <c r="N50" s="99" t="s">
        <v>21</v>
      </c>
      <c r="O50" s="101" t="s">
        <v>21</v>
      </c>
    </row>
    <row r="51" spans="2:15" s="8" customFormat="1" ht="30" customHeight="1">
      <c r="B51" s="48" t="s">
        <v>273</v>
      </c>
      <c r="C51" s="26">
        <v>0</v>
      </c>
      <c r="D51" s="27" t="s">
        <v>21</v>
      </c>
      <c r="E51" s="14" t="s">
        <v>21</v>
      </c>
      <c r="F51" s="49" t="s">
        <v>21</v>
      </c>
      <c r="G51" s="98" t="s">
        <v>21</v>
      </c>
      <c r="H51" s="99" t="s">
        <v>21</v>
      </c>
      <c r="I51" s="100" t="s">
        <v>21</v>
      </c>
      <c r="J51" s="88" t="s">
        <v>21</v>
      </c>
      <c r="K51" s="89" t="s">
        <v>21</v>
      </c>
      <c r="L51" s="90" t="s">
        <v>21</v>
      </c>
      <c r="M51" s="98" t="s">
        <v>21</v>
      </c>
      <c r="N51" s="99" t="s">
        <v>21</v>
      </c>
      <c r="O51" s="101" t="s">
        <v>21</v>
      </c>
    </row>
    <row r="52" spans="2:15" s="8" customFormat="1" ht="30" customHeight="1">
      <c r="B52" s="48" t="s">
        <v>274</v>
      </c>
      <c r="C52" s="26">
        <v>55749</v>
      </c>
      <c r="D52" s="27">
        <v>3374</v>
      </c>
      <c r="E52" s="14">
        <v>1332</v>
      </c>
      <c r="F52" s="49">
        <v>4099</v>
      </c>
      <c r="G52" s="98">
        <v>60.6606049359807</v>
      </c>
      <c r="H52" s="99">
        <v>23.844869177955093</v>
      </c>
      <c r="I52" s="100">
        <v>73.520133605492674</v>
      </c>
      <c r="J52" s="88">
        <v>48.85121729305456</v>
      </c>
      <c r="K52" s="89">
        <v>21.035846690717669</v>
      </c>
      <c r="L52" s="90">
        <v>61.463567918102051</v>
      </c>
      <c r="M52" s="98">
        <v>1.241741931876295</v>
      </c>
      <c r="N52" s="99">
        <v>1.1335350332476066</v>
      </c>
      <c r="O52" s="101">
        <v>1.1961579207939603</v>
      </c>
    </row>
    <row r="53" spans="2:15" s="8" customFormat="1" ht="30" customHeight="1">
      <c r="B53" s="48" t="s">
        <v>275</v>
      </c>
      <c r="C53" s="26">
        <v>4893</v>
      </c>
      <c r="D53" s="27">
        <v>158</v>
      </c>
      <c r="E53" s="14">
        <v>144</v>
      </c>
      <c r="F53" s="49">
        <v>265</v>
      </c>
      <c r="G53" s="98">
        <v>32.291027999182511</v>
      </c>
      <c r="H53" s="99">
        <v>29.429797670141017</v>
      </c>
      <c r="I53" s="100">
        <v>54.159002656856735</v>
      </c>
      <c r="J53" s="88">
        <v>38.73565311386578</v>
      </c>
      <c r="K53" s="89">
        <v>23.210618597792823</v>
      </c>
      <c r="L53" s="90">
        <v>54.265008727667841</v>
      </c>
      <c r="M53" s="98">
        <v>0.83362549494803406</v>
      </c>
      <c r="N53" s="99">
        <v>1.2679454253295939</v>
      </c>
      <c r="O53" s="101">
        <v>0.99804651149431478</v>
      </c>
    </row>
    <row r="54" spans="2:15" s="8" customFormat="1" ht="30" customHeight="1">
      <c r="B54" s="48" t="s">
        <v>276</v>
      </c>
      <c r="C54" s="26">
        <v>42555</v>
      </c>
      <c r="D54" s="27">
        <v>1741</v>
      </c>
      <c r="E54" s="14">
        <v>851</v>
      </c>
      <c r="F54" s="49">
        <v>2232</v>
      </c>
      <c r="G54" s="98">
        <v>40.922339225272658</v>
      </c>
      <c r="H54" s="99">
        <v>20.002820609251597</v>
      </c>
      <c r="I54" s="100">
        <v>52.463332079729227</v>
      </c>
      <c r="J54" s="88">
        <v>53.392293106042757</v>
      </c>
      <c r="K54" s="89">
        <v>25.119092708796771</v>
      </c>
      <c r="L54" s="90">
        <v>68.690522473800257</v>
      </c>
      <c r="M54" s="98">
        <v>0.7664465570714073</v>
      </c>
      <c r="N54" s="99">
        <v>0.79631939103621951</v>
      </c>
      <c r="O54" s="101">
        <v>0.76376376522301292</v>
      </c>
    </row>
    <row r="55" spans="2:15" s="8" customFormat="1" ht="30" customHeight="1">
      <c r="B55" s="48" t="s">
        <v>277</v>
      </c>
      <c r="C55" s="26">
        <v>297762</v>
      </c>
      <c r="D55" s="27">
        <v>18018</v>
      </c>
      <c r="E55" s="14">
        <v>7147</v>
      </c>
      <c r="F55" s="49">
        <v>22394</v>
      </c>
      <c r="G55" s="98">
        <v>60.527571170372163</v>
      </c>
      <c r="H55" s="99">
        <v>24.010132161550192</v>
      </c>
      <c r="I55" s="100">
        <v>75.228611934181259</v>
      </c>
      <c r="J55" s="88">
        <v>62.650230273999753</v>
      </c>
      <c r="K55" s="89">
        <v>24.771398239586095</v>
      </c>
      <c r="L55" s="90">
        <v>77.211666035550579</v>
      </c>
      <c r="M55" s="98">
        <v>0.96611889382774929</v>
      </c>
      <c r="N55" s="99">
        <v>0.9692683444561121</v>
      </c>
      <c r="O55" s="101">
        <v>0.97431665183287486</v>
      </c>
    </row>
    <row r="56" spans="2:15" s="8" customFormat="1" ht="30" customHeight="1">
      <c r="B56" s="48" t="s">
        <v>278</v>
      </c>
      <c r="C56" s="26">
        <v>20409</v>
      </c>
      <c r="D56" s="27">
        <v>629</v>
      </c>
      <c r="E56" s="14">
        <v>407</v>
      </c>
      <c r="F56" s="49">
        <v>885</v>
      </c>
      <c r="G56" s="98">
        <v>30.822756897143137</v>
      </c>
      <c r="H56" s="99">
        <v>19.944136815798501</v>
      </c>
      <c r="I56" s="100">
        <v>43.367471945900917</v>
      </c>
      <c r="J56" s="88">
        <v>34.527214767293387</v>
      </c>
      <c r="K56" s="89">
        <v>19.821909138100199</v>
      </c>
      <c r="L56" s="90">
        <v>48.070574267547229</v>
      </c>
      <c r="M56" s="98">
        <v>0.8927090442968757</v>
      </c>
      <c r="N56" s="99">
        <v>1.0061662918968763</v>
      </c>
      <c r="O56" s="101">
        <v>0.90216255176255811</v>
      </c>
    </row>
    <row r="57" spans="2:15" s="8" customFormat="1" ht="30" customHeight="1">
      <c r="B57" s="48" t="s">
        <v>279</v>
      </c>
      <c r="C57" s="26">
        <v>58131</v>
      </c>
      <c r="D57" s="27">
        <v>3841</v>
      </c>
      <c r="E57" s="14">
        <v>1584</v>
      </c>
      <c r="F57" s="49">
        <v>4819</v>
      </c>
      <c r="G57" s="98">
        <v>66.058833648718391</v>
      </c>
      <c r="H57" s="99">
        <v>27.249268880096338</v>
      </c>
      <c r="I57" s="100">
        <v>82.883192843626361</v>
      </c>
      <c r="J57" s="88">
        <v>65.292630964002939</v>
      </c>
      <c r="K57" s="89">
        <v>28.148575618516279</v>
      </c>
      <c r="L57" s="90">
        <v>81.909414175293662</v>
      </c>
      <c r="M57" s="98">
        <v>1.0117349029041272</v>
      </c>
      <c r="N57" s="99">
        <v>0.96805143000453253</v>
      </c>
      <c r="O57" s="101">
        <v>1.0118884828824215</v>
      </c>
    </row>
    <row r="58" spans="2:15" s="8" customFormat="1" ht="30" customHeight="1">
      <c r="B58" s="48" t="s">
        <v>280</v>
      </c>
      <c r="C58" s="26">
        <v>0</v>
      </c>
      <c r="D58" s="27" t="s">
        <v>21</v>
      </c>
      <c r="E58" s="14" t="s">
        <v>21</v>
      </c>
      <c r="F58" s="49" t="s">
        <v>21</v>
      </c>
      <c r="G58" s="98" t="s">
        <v>21</v>
      </c>
      <c r="H58" s="99" t="s">
        <v>21</v>
      </c>
      <c r="I58" s="100" t="s">
        <v>21</v>
      </c>
      <c r="J58" s="88" t="s">
        <v>21</v>
      </c>
      <c r="K58" s="89" t="s">
        <v>21</v>
      </c>
      <c r="L58" s="90" t="s">
        <v>21</v>
      </c>
      <c r="M58" s="98" t="s">
        <v>21</v>
      </c>
      <c r="N58" s="99" t="s">
        <v>21</v>
      </c>
      <c r="O58" s="101" t="s">
        <v>21</v>
      </c>
    </row>
    <row r="59" spans="2:15" s="8" customFormat="1" ht="30" customHeight="1">
      <c r="B59" s="48" t="s">
        <v>281</v>
      </c>
      <c r="C59" s="26">
        <v>7715</v>
      </c>
      <c r="D59" s="27">
        <v>383</v>
      </c>
      <c r="E59" s="14">
        <v>283</v>
      </c>
      <c r="F59" s="49">
        <v>571</v>
      </c>
      <c r="G59" s="98">
        <v>47.222846863053746</v>
      </c>
      <c r="H59" s="99">
        <v>33.955475601529123</v>
      </c>
      <c r="I59" s="100">
        <v>69.260175399145481</v>
      </c>
      <c r="J59" s="88">
        <v>41.319251507241795</v>
      </c>
      <c r="K59" s="89">
        <v>26.057159663032838</v>
      </c>
      <c r="L59" s="90">
        <v>59.199509125895695</v>
      </c>
      <c r="M59" s="98">
        <v>1.1428775967729408</v>
      </c>
      <c r="N59" s="99">
        <v>1.3031149995101505</v>
      </c>
      <c r="O59" s="101">
        <v>1.1699450961975755</v>
      </c>
    </row>
    <row r="60" spans="2:15" s="8" customFormat="1" ht="30" customHeight="1">
      <c r="B60" s="48" t="s">
        <v>282</v>
      </c>
      <c r="C60" s="26">
        <v>80798</v>
      </c>
      <c r="D60" s="27">
        <v>3612</v>
      </c>
      <c r="E60" s="14">
        <v>1569</v>
      </c>
      <c r="F60" s="49">
        <v>4537</v>
      </c>
      <c r="G60" s="98">
        <v>44.704076833584985</v>
      </c>
      <c r="H60" s="99">
        <v>19.418797494987501</v>
      </c>
      <c r="I60" s="100">
        <v>56.152380009406173</v>
      </c>
      <c r="J60" s="88">
        <v>48.061193124451968</v>
      </c>
      <c r="K60" s="89">
        <v>24.132709388452952</v>
      </c>
      <c r="L60" s="90">
        <v>63.983308036939285</v>
      </c>
      <c r="M60" s="98">
        <v>0.93014912713104037</v>
      </c>
      <c r="N60" s="99">
        <v>0.80466710896035698</v>
      </c>
      <c r="O60" s="101">
        <v>0.87760982875379512</v>
      </c>
    </row>
    <row r="61" spans="2:15" s="8" customFormat="1" ht="30" customHeight="1">
      <c r="B61" s="48" t="s">
        <v>283</v>
      </c>
      <c r="C61" s="26">
        <v>120635</v>
      </c>
      <c r="D61" s="27">
        <v>5356</v>
      </c>
      <c r="E61" s="14">
        <v>2585</v>
      </c>
      <c r="F61" s="49">
        <v>6943</v>
      </c>
      <c r="G61" s="98">
        <v>44.400039798355003</v>
      </c>
      <c r="H61" s="99">
        <v>21.424781109047494</v>
      </c>
      <c r="I61" s="100">
        <v>57.550079596710006</v>
      </c>
      <c r="J61" s="88">
        <v>46.901411332323356</v>
      </c>
      <c r="K61" s="89">
        <v>22.873736667581074</v>
      </c>
      <c r="L61" s="90">
        <v>61.734507100347813</v>
      </c>
      <c r="M61" s="98">
        <v>0.94666745705706423</v>
      </c>
      <c r="N61" s="99">
        <v>0.93665418206083584</v>
      </c>
      <c r="O61" s="101">
        <v>0.93221898577990325</v>
      </c>
    </row>
    <row r="62" spans="2:15" s="8" customFormat="1" ht="30" customHeight="1">
      <c r="B62" s="48" t="s">
        <v>284</v>
      </c>
      <c r="C62" s="26">
        <v>42919</v>
      </c>
      <c r="D62" s="27">
        <v>1314</v>
      </c>
      <c r="E62" s="14">
        <v>764</v>
      </c>
      <c r="F62" s="49">
        <v>1858</v>
      </c>
      <c r="G62" s="98">
        <v>30.620580203981607</v>
      </c>
      <c r="H62" s="99">
        <v>17.807547786309428</v>
      </c>
      <c r="I62" s="100">
        <v>43.293579480477042</v>
      </c>
      <c r="J62" s="88">
        <v>41.469575965655707</v>
      </c>
      <c r="K62" s="89">
        <v>22.405692325997723</v>
      </c>
      <c r="L62" s="90">
        <v>55.422304539628172</v>
      </c>
      <c r="M62" s="98">
        <v>0.7383866241924677</v>
      </c>
      <c r="N62" s="99">
        <v>0.79477784159564857</v>
      </c>
      <c r="O62" s="101">
        <v>0.78115805252224757</v>
      </c>
    </row>
    <row r="63" spans="2:15" s="8" customFormat="1" ht="30" customHeight="1" thickBot="1">
      <c r="B63" s="52" t="s">
        <v>285</v>
      </c>
      <c r="C63" s="53">
        <v>7152</v>
      </c>
      <c r="D63" s="54">
        <v>255</v>
      </c>
      <c r="E63" s="17">
        <v>178</v>
      </c>
      <c r="F63" s="55">
        <v>393</v>
      </c>
      <c r="G63" s="102">
        <v>35.654362416107382</v>
      </c>
      <c r="H63" s="103">
        <v>24.888143176733781</v>
      </c>
      <c r="I63" s="104">
        <v>54.949664429530202</v>
      </c>
      <c r="J63" s="91">
        <v>37.533026934749884</v>
      </c>
      <c r="K63" s="92">
        <v>22.10501842368641</v>
      </c>
      <c r="L63" s="93">
        <v>52.305791687900644</v>
      </c>
      <c r="M63" s="102">
        <v>0.94994636265523313</v>
      </c>
      <c r="N63" s="103">
        <v>1.1259046565672768</v>
      </c>
      <c r="O63" s="105">
        <v>1.050546462567773</v>
      </c>
    </row>
    <row r="64" spans="2:15" ht="5.0999999999999996" customHeight="1" thickTop="1"/>
  </sheetData>
  <mergeCells count="9">
    <mergeCell ref="D5:O5"/>
    <mergeCell ref="B2:O2"/>
    <mergeCell ref="B5:C5"/>
    <mergeCell ref="B6:B7"/>
    <mergeCell ref="C6:C7"/>
    <mergeCell ref="D6:F6"/>
    <mergeCell ref="G6:I6"/>
    <mergeCell ref="J6:L6"/>
    <mergeCell ref="M6:O6"/>
  </mergeCells>
  <printOptions horizontalCentered="1"/>
  <pageMargins left="1" right="1" top="1" bottom="1" header="0.5" footer="0.5"/>
  <pageSetup scale="39" fitToHeight="0" orientation="landscape" verticalDpi="0" r:id="rId1"/>
  <headerFooter scaleWithDoc="0">
    <oddHeader>&amp;C&amp;"Arial,Bold"&amp;10DRAFT</oddHeader>
    <oddFooter>&amp;L&amp;"Arial,Regular"&amp;10&amp;A&amp;R&amp;"Arial,Regular"&amp;10Page 0&amp;P of 0&amp;N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8AD1-E84B-4B19-85FF-5BD05D9F70B8}">
  <sheetPr>
    <pageSetUpPr fitToPage="1"/>
  </sheetPr>
  <dimension ref="A1:W63"/>
  <sheetViews>
    <sheetView zoomScaleNormal="100" workbookViewId="0">
      <pane xSplit="2" ySplit="6" topLeftCell="C7" activePane="bottomRight" state="frozen"/>
      <selection pane="topRight" activeCell="C1" sqref="C1"/>
      <selection pane="bottomLeft" activeCell="A6" sqref="A6"/>
      <selection pane="bottomRight" activeCell="C7" sqref="C7"/>
    </sheetView>
  </sheetViews>
  <sheetFormatPr defaultColWidth="0" defaultRowHeight="12.75" zeroHeight="1"/>
  <cols>
    <col min="1" max="1" width="1.7109375" style="3" customWidth="1"/>
    <col min="2" max="2" width="14.140625" style="3" customWidth="1"/>
    <col min="3" max="5" width="14.140625" style="1" customWidth="1"/>
    <col min="6" max="11" width="14.140625" style="2" customWidth="1"/>
    <col min="12" max="12" width="1.7109375" style="3" customWidth="1"/>
    <col min="13" max="23" width="0" style="3" hidden="1" customWidth="1"/>
    <col min="24" max="16384" width="9.140625" style="3" hidden="1"/>
  </cols>
  <sheetData>
    <row r="1" spans="2:15" ht="5.0999999999999996" customHeight="1" thickBot="1">
      <c r="I1" s="1"/>
      <c r="J1" s="1"/>
      <c r="K1" s="1"/>
    </row>
    <row r="2" spans="2:15" s="8" customFormat="1" ht="30" customHeight="1" thickTop="1" thickBot="1">
      <c r="B2" s="225" t="s">
        <v>302</v>
      </c>
      <c r="C2" s="226"/>
      <c r="D2" s="226"/>
      <c r="E2" s="226"/>
      <c r="F2" s="226"/>
      <c r="G2" s="226"/>
      <c r="H2" s="226"/>
      <c r="I2" s="226"/>
      <c r="J2" s="226"/>
      <c r="K2" s="226"/>
      <c r="L2" s="23"/>
      <c r="M2" s="24"/>
      <c r="N2" s="25"/>
      <c r="O2" s="25"/>
    </row>
    <row r="3" spans="2:15" s="8" customFormat="1" ht="30" customHeight="1" thickBot="1">
      <c r="B3" s="29" t="s">
        <v>232</v>
      </c>
      <c r="C3" s="83">
        <v>39.009912416160589</v>
      </c>
      <c r="D3" s="83">
        <v>40.130761087194408</v>
      </c>
      <c r="E3" s="106">
        <v>41.27862802067672</v>
      </c>
      <c r="F3" s="32">
        <v>19.444559843998416</v>
      </c>
      <c r="G3" s="32">
        <v>20.352975061468587</v>
      </c>
      <c r="H3" s="33">
        <v>21.300747848485116</v>
      </c>
      <c r="I3" s="82">
        <v>55.349785999009995</v>
      </c>
      <c r="J3" s="83">
        <v>56.694199239633726</v>
      </c>
      <c r="K3" s="84">
        <v>58.06466208804288</v>
      </c>
    </row>
    <row r="4" spans="2:15" s="8" customFormat="1" ht="30" customHeight="1" thickTop="1" thickBot="1">
      <c r="B4" s="76"/>
      <c r="C4" s="229" t="s">
        <v>287</v>
      </c>
      <c r="D4" s="230"/>
      <c r="E4" s="230"/>
      <c r="F4" s="230"/>
      <c r="G4" s="230"/>
      <c r="H4" s="230"/>
      <c r="I4" s="230"/>
      <c r="J4" s="230"/>
      <c r="K4" s="230"/>
    </row>
    <row r="5" spans="2:15" s="8" customFormat="1" ht="49.5" customHeight="1" thickTop="1">
      <c r="B5" s="220" t="s">
        <v>288</v>
      </c>
      <c r="C5" s="221" t="s">
        <v>303</v>
      </c>
      <c r="D5" s="221"/>
      <c r="E5" s="233"/>
      <c r="F5" s="221" t="s">
        <v>304</v>
      </c>
      <c r="G5" s="221"/>
      <c r="H5" s="233"/>
      <c r="I5" s="221" t="s">
        <v>305</v>
      </c>
      <c r="J5" s="221"/>
      <c r="K5" s="233"/>
    </row>
    <row r="6" spans="2:15" s="8" customFormat="1" ht="30" customHeight="1" thickBot="1">
      <c r="B6" s="232"/>
      <c r="C6" s="39" t="s">
        <v>306</v>
      </c>
      <c r="D6" s="37" t="s">
        <v>307</v>
      </c>
      <c r="E6" s="41" t="s">
        <v>308</v>
      </c>
      <c r="F6" s="39" t="s">
        <v>306</v>
      </c>
      <c r="G6" s="37" t="s">
        <v>307</v>
      </c>
      <c r="H6" s="41" t="s">
        <v>308</v>
      </c>
      <c r="I6" s="39" t="s">
        <v>306</v>
      </c>
      <c r="J6" s="37" t="s">
        <v>307</v>
      </c>
      <c r="K6" s="41" t="s">
        <v>308</v>
      </c>
    </row>
    <row r="7" spans="2:15" s="8" customFormat="1" ht="30" customHeight="1">
      <c r="B7" s="42" t="s">
        <v>233</v>
      </c>
      <c r="C7" s="85">
        <v>36.038309492753285</v>
      </c>
      <c r="D7" s="86">
        <v>37.187525014073017</v>
      </c>
      <c r="E7" s="87">
        <v>38.36807232517711</v>
      </c>
      <c r="F7" s="94">
        <v>20.051533702454293</v>
      </c>
      <c r="G7" s="95">
        <v>21.047432000280786</v>
      </c>
      <c r="H7" s="96">
        <v>22.089734224946561</v>
      </c>
      <c r="I7" s="85">
        <v>49.732013868408998</v>
      </c>
      <c r="J7" s="86">
        <v>51.084874144079301</v>
      </c>
      <c r="K7" s="87">
        <v>52.468513526762223</v>
      </c>
    </row>
    <row r="8" spans="2:15" s="8" customFormat="1" ht="30" customHeight="1">
      <c r="B8" s="48" t="s">
        <v>234</v>
      </c>
      <c r="C8" s="88">
        <v>50.47522574726981</v>
      </c>
      <c r="D8" s="89">
        <v>51.801766905125554</v>
      </c>
      <c r="E8" s="90">
        <v>53.156561512075861</v>
      </c>
      <c r="F8" s="98">
        <v>21.49986723692858</v>
      </c>
      <c r="G8" s="99">
        <v>22.441112784741598</v>
      </c>
      <c r="H8" s="100">
        <v>23.420037104935084</v>
      </c>
      <c r="I8" s="88">
        <v>64.449014131450667</v>
      </c>
      <c r="J8" s="89">
        <v>65.919988440528243</v>
      </c>
      <c r="K8" s="90">
        <v>67.417276252904941</v>
      </c>
    </row>
    <row r="9" spans="2:15" s="8" customFormat="1" ht="30" customHeight="1">
      <c r="B9" s="48" t="s">
        <v>235</v>
      </c>
      <c r="C9" s="88">
        <v>68.531511137921555</v>
      </c>
      <c r="D9" s="89">
        <v>70.274415344327522</v>
      </c>
      <c r="E9" s="90">
        <v>72.05144280014342</v>
      </c>
      <c r="F9" s="98">
        <v>31.924449054806395</v>
      </c>
      <c r="G9" s="99">
        <v>33.31831335225003</v>
      </c>
      <c r="H9" s="100">
        <v>34.76564343590038</v>
      </c>
      <c r="I9" s="88">
        <v>89.49088852678824</v>
      </c>
      <c r="J9" s="89">
        <v>91.441576979801596</v>
      </c>
      <c r="K9" s="90">
        <v>93.423866305477475</v>
      </c>
    </row>
    <row r="10" spans="2:15" s="8" customFormat="1" ht="30" customHeight="1">
      <c r="B10" s="48" t="s">
        <v>294</v>
      </c>
      <c r="C10" s="88" t="s">
        <v>21</v>
      </c>
      <c r="D10" s="89" t="s">
        <v>21</v>
      </c>
      <c r="E10" s="90" t="s">
        <v>21</v>
      </c>
      <c r="F10" s="98" t="s">
        <v>21</v>
      </c>
      <c r="G10" s="99" t="s">
        <v>21</v>
      </c>
      <c r="H10" s="100" t="s">
        <v>21</v>
      </c>
      <c r="I10" s="88" t="s">
        <v>21</v>
      </c>
      <c r="J10" s="89" t="s">
        <v>21</v>
      </c>
      <c r="K10" s="90" t="s">
        <v>21</v>
      </c>
    </row>
    <row r="11" spans="2:15" s="8" customFormat="1" ht="30" customHeight="1">
      <c r="B11" s="48" t="s">
        <v>236</v>
      </c>
      <c r="C11" s="88">
        <v>35.42742943467529</v>
      </c>
      <c r="D11" s="89">
        <v>36.442689742976235</v>
      </c>
      <c r="E11" s="90">
        <v>37.482646661940223</v>
      </c>
      <c r="F11" s="98">
        <v>18.660636346191723</v>
      </c>
      <c r="G11" s="99">
        <v>19.50677419905012</v>
      </c>
      <c r="H11" s="100">
        <v>20.388421278407389</v>
      </c>
      <c r="I11" s="88">
        <v>47.9270057380647</v>
      </c>
      <c r="J11" s="89">
        <v>49.105201413014377</v>
      </c>
      <c r="K11" s="90">
        <v>50.307375616020103</v>
      </c>
    </row>
    <row r="12" spans="2:15" s="8" customFormat="1" ht="30" customHeight="1">
      <c r="B12" s="48" t="s">
        <v>237</v>
      </c>
      <c r="C12" s="88">
        <v>24.82452022666401</v>
      </c>
      <c r="D12" s="89">
        <v>25.570275133372427</v>
      </c>
      <c r="E12" s="90">
        <v>26.336050239229234</v>
      </c>
      <c r="F12" s="98">
        <v>12.964044877171103</v>
      </c>
      <c r="G12" s="99">
        <v>13.555325146391294</v>
      </c>
      <c r="H12" s="100">
        <v>14.172104678600919</v>
      </c>
      <c r="I12" s="88">
        <v>33.871504874951981</v>
      </c>
      <c r="J12" s="89">
        <v>34.744675279217944</v>
      </c>
      <c r="K12" s="90">
        <v>35.637453692437568</v>
      </c>
    </row>
    <row r="13" spans="2:15" s="8" customFormat="1" ht="30" customHeight="1">
      <c r="B13" s="48" t="s">
        <v>238</v>
      </c>
      <c r="C13" s="88">
        <v>46.06636473311881</v>
      </c>
      <c r="D13" s="89">
        <v>47.331433295918913</v>
      </c>
      <c r="E13" s="90">
        <v>48.624979421272947</v>
      </c>
      <c r="F13" s="98">
        <v>23.163757724709633</v>
      </c>
      <c r="G13" s="99">
        <v>24.192747407018935</v>
      </c>
      <c r="H13" s="100">
        <v>25.263195498347635</v>
      </c>
      <c r="I13" s="88">
        <v>62.486627373368201</v>
      </c>
      <c r="J13" s="89">
        <v>63.950852323977529</v>
      </c>
      <c r="K13" s="90">
        <v>65.442116965078213</v>
      </c>
    </row>
    <row r="14" spans="2:15" s="8" customFormat="1" ht="30" customHeight="1">
      <c r="B14" s="48" t="s">
        <v>239</v>
      </c>
      <c r="C14" s="88">
        <v>56.098977947591194</v>
      </c>
      <c r="D14" s="89">
        <v>57.553899252007284</v>
      </c>
      <c r="E14" s="90">
        <v>59.03885758440142</v>
      </c>
      <c r="F14" s="98">
        <v>26.287511282822948</v>
      </c>
      <c r="G14" s="99">
        <v>27.435301213068104</v>
      </c>
      <c r="H14" s="100">
        <v>28.628021189424437</v>
      </c>
      <c r="I14" s="88">
        <v>73.265871759801627</v>
      </c>
      <c r="J14" s="89">
        <v>74.904956643783663</v>
      </c>
      <c r="K14" s="90">
        <v>76.572395438209568</v>
      </c>
    </row>
    <row r="15" spans="2:15" s="8" customFormat="1" ht="30" customHeight="1">
      <c r="B15" s="48" t="s">
        <v>240</v>
      </c>
      <c r="C15" s="88">
        <v>69.374054339800125</v>
      </c>
      <c r="D15" s="89">
        <v>71.04507999122589</v>
      </c>
      <c r="E15" s="90">
        <v>72.747473323697747</v>
      </c>
      <c r="F15" s="98">
        <v>22.648523567552793</v>
      </c>
      <c r="G15" s="99">
        <v>23.655486741149875</v>
      </c>
      <c r="H15" s="100">
        <v>24.702944306385056</v>
      </c>
      <c r="I15" s="88">
        <v>82.389791710536912</v>
      </c>
      <c r="J15" s="89">
        <v>84.144845102133928</v>
      </c>
      <c r="K15" s="90">
        <v>85.928294382294851</v>
      </c>
    </row>
    <row r="16" spans="2:15" s="8" customFormat="1" ht="30" customHeight="1">
      <c r="B16" s="48" t="s">
        <v>241</v>
      </c>
      <c r="C16" s="88">
        <v>52.403180716233713</v>
      </c>
      <c r="D16" s="89">
        <v>53.769946865173225</v>
      </c>
      <c r="E16" s="90">
        <v>55.165700780940611</v>
      </c>
      <c r="F16" s="98">
        <v>22.655962428931236</v>
      </c>
      <c r="G16" s="99">
        <v>23.654402086438221</v>
      </c>
      <c r="H16" s="100">
        <v>24.693076820412312</v>
      </c>
      <c r="I16" s="88">
        <v>67.680993893273623</v>
      </c>
      <c r="J16" s="89">
        <v>69.215880682805306</v>
      </c>
      <c r="K16" s="90">
        <v>70.777953274336198</v>
      </c>
    </row>
    <row r="17" spans="2:11" s="8" customFormat="1" ht="30" customHeight="1">
      <c r="B17" s="48" t="s">
        <v>242</v>
      </c>
      <c r="C17" s="88">
        <v>42.521301184043885</v>
      </c>
      <c r="D17" s="89">
        <v>43.6464151093871</v>
      </c>
      <c r="E17" s="90">
        <v>44.795683747606333</v>
      </c>
      <c r="F17" s="98">
        <v>19.5545460315974</v>
      </c>
      <c r="G17" s="99">
        <v>20.422136732936583</v>
      </c>
      <c r="H17" s="100">
        <v>21.324841694508674</v>
      </c>
      <c r="I17" s="88">
        <v>55.671833011633872</v>
      </c>
      <c r="J17" s="89">
        <v>56.952517886785337</v>
      </c>
      <c r="K17" s="90">
        <v>58.256567440634434</v>
      </c>
    </row>
    <row r="18" spans="2:11" s="8" customFormat="1" ht="30" customHeight="1">
      <c r="B18" s="48" t="s">
        <v>243</v>
      </c>
      <c r="C18" s="88">
        <v>60.355034409196627</v>
      </c>
      <c r="D18" s="89">
        <v>61.877964933740898</v>
      </c>
      <c r="E18" s="90">
        <v>63.430685287006241</v>
      </c>
      <c r="F18" s="98">
        <v>25.046420475744682</v>
      </c>
      <c r="G18" s="99">
        <v>26.14569249483046</v>
      </c>
      <c r="H18" s="100">
        <v>27.288090577386257</v>
      </c>
      <c r="I18" s="88">
        <v>75.84757319142895</v>
      </c>
      <c r="J18" s="89">
        <v>77.507439874463444</v>
      </c>
      <c r="K18" s="90">
        <v>79.19469689767142</v>
      </c>
    </row>
    <row r="19" spans="2:11" s="8" customFormat="1" ht="30" customHeight="1">
      <c r="B19" s="48" t="s">
        <v>295</v>
      </c>
      <c r="C19" s="88" t="s">
        <v>21</v>
      </c>
      <c r="D19" s="89" t="s">
        <v>21</v>
      </c>
      <c r="E19" s="90" t="s">
        <v>21</v>
      </c>
      <c r="F19" s="98" t="s">
        <v>21</v>
      </c>
      <c r="G19" s="99" t="s">
        <v>21</v>
      </c>
      <c r="H19" s="100" t="s">
        <v>21</v>
      </c>
      <c r="I19" s="88" t="s">
        <v>21</v>
      </c>
      <c r="J19" s="89" t="s">
        <v>21</v>
      </c>
      <c r="K19" s="90" t="s">
        <v>21</v>
      </c>
    </row>
    <row r="20" spans="2:11" s="8" customFormat="1" ht="30" customHeight="1">
      <c r="B20" s="48" t="s">
        <v>244</v>
      </c>
      <c r="C20" s="88">
        <v>40.169863821813124</v>
      </c>
      <c r="D20" s="89">
        <v>41.492378310398188</v>
      </c>
      <c r="E20" s="90">
        <v>42.851219574432783</v>
      </c>
      <c r="F20" s="98">
        <v>19.215823229457698</v>
      </c>
      <c r="G20" s="99">
        <v>20.23830499034425</v>
      </c>
      <c r="H20" s="100">
        <v>21.311118914193994</v>
      </c>
      <c r="I20" s="88">
        <v>52.888462560323582</v>
      </c>
      <c r="J20" s="89">
        <v>54.381722850573709</v>
      </c>
      <c r="K20" s="90">
        <v>55.910000611740791</v>
      </c>
    </row>
    <row r="21" spans="2:11" s="8" customFormat="1" ht="30" customHeight="1">
      <c r="B21" s="48" t="s">
        <v>245</v>
      </c>
      <c r="C21" s="88">
        <v>45.296152926193081</v>
      </c>
      <c r="D21" s="89">
        <v>46.510704057771363</v>
      </c>
      <c r="E21" s="90">
        <v>47.751851083961149</v>
      </c>
      <c r="F21" s="98">
        <v>23.283886600243513</v>
      </c>
      <c r="G21" s="99">
        <v>24.297727303581006</v>
      </c>
      <c r="H21" s="100">
        <v>25.351525111135413</v>
      </c>
      <c r="I21" s="88">
        <v>61.009643831187809</v>
      </c>
      <c r="J21" s="89">
        <v>62.411314129841351</v>
      </c>
      <c r="K21" s="90">
        <v>63.838554846379751</v>
      </c>
    </row>
    <row r="22" spans="2:11" s="8" customFormat="1" ht="30" customHeight="1">
      <c r="B22" s="48" t="s">
        <v>246</v>
      </c>
      <c r="C22" s="88">
        <v>44.130679906348796</v>
      </c>
      <c r="D22" s="89">
        <v>45.327140037169727</v>
      </c>
      <c r="E22" s="90">
        <v>46.55030223628502</v>
      </c>
      <c r="F22" s="98">
        <v>25.171647233365697</v>
      </c>
      <c r="G22" s="99">
        <v>26.247972461269573</v>
      </c>
      <c r="H22" s="100">
        <v>27.365670628935824</v>
      </c>
      <c r="I22" s="88">
        <v>61.856230050549101</v>
      </c>
      <c r="J22" s="89">
        <v>63.279524174045889</v>
      </c>
      <c r="K22" s="90">
        <v>64.728700448561113</v>
      </c>
    </row>
    <row r="23" spans="2:11" s="8" customFormat="1" ht="30" customHeight="1">
      <c r="B23" s="48" t="s">
        <v>247</v>
      </c>
      <c r="C23" s="88">
        <v>43.716970427693198</v>
      </c>
      <c r="D23" s="89">
        <v>44.88031953622469</v>
      </c>
      <c r="E23" s="90">
        <v>46.069360186953162</v>
      </c>
      <c r="F23" s="98">
        <v>19.830306527627201</v>
      </c>
      <c r="G23" s="99">
        <v>20.702800009788056</v>
      </c>
      <c r="H23" s="100">
        <v>21.610616662383386</v>
      </c>
      <c r="I23" s="88">
        <v>56.67065792607287</v>
      </c>
      <c r="J23" s="89">
        <v>57.983518576645459</v>
      </c>
      <c r="K23" s="90">
        <v>59.321133367970155</v>
      </c>
    </row>
    <row r="24" spans="2:11" s="8" customFormat="1" ht="30" customHeight="1">
      <c r="B24" s="48" t="s">
        <v>248</v>
      </c>
      <c r="C24" s="88">
        <v>62.604376140461341</v>
      </c>
      <c r="D24" s="89">
        <v>64.120147320789243</v>
      </c>
      <c r="E24" s="90">
        <v>65.663960987999417</v>
      </c>
      <c r="F24" s="98">
        <v>28.130395866501964</v>
      </c>
      <c r="G24" s="99">
        <v>29.326405729396654</v>
      </c>
      <c r="H24" s="100">
        <v>30.567334195790952</v>
      </c>
      <c r="I24" s="88">
        <v>80.389852675857099</v>
      </c>
      <c r="J24" s="89">
        <v>82.06992072253442</v>
      </c>
      <c r="K24" s="90">
        <v>83.775898490533237</v>
      </c>
    </row>
    <row r="25" spans="2:11" s="8" customFormat="1" ht="30" customHeight="1">
      <c r="B25" s="48" t="s">
        <v>249</v>
      </c>
      <c r="C25" s="88">
        <v>46.504927174458643</v>
      </c>
      <c r="D25" s="89">
        <v>47.788235369707401</v>
      </c>
      <c r="E25" s="90">
        <v>49.10056454577223</v>
      </c>
      <c r="F25" s="98">
        <v>22.408197834596219</v>
      </c>
      <c r="G25" s="99">
        <v>23.425433398036844</v>
      </c>
      <c r="H25" s="100">
        <v>24.484146287264572</v>
      </c>
      <c r="I25" s="88">
        <v>61.02919609624383</v>
      </c>
      <c r="J25" s="89">
        <v>62.481301023220759</v>
      </c>
      <c r="K25" s="90">
        <v>63.960980562449002</v>
      </c>
    </row>
    <row r="26" spans="2:11" s="8" customFormat="1" ht="30" customHeight="1">
      <c r="B26" s="48" t="s">
        <v>250</v>
      </c>
      <c r="C26" s="88">
        <v>61.524996785457333</v>
      </c>
      <c r="D26" s="89">
        <v>63.089981073948891</v>
      </c>
      <c r="E26" s="90">
        <v>64.685869376834049</v>
      </c>
      <c r="F26" s="98">
        <v>31.985607189296889</v>
      </c>
      <c r="G26" s="99">
        <v>33.350214268254234</v>
      </c>
      <c r="H26" s="100">
        <v>34.76543528908666</v>
      </c>
      <c r="I26" s="88">
        <v>82.402110090567149</v>
      </c>
      <c r="J26" s="89">
        <v>84.178087990069841</v>
      </c>
      <c r="K26" s="90">
        <v>85.982476933134421</v>
      </c>
    </row>
    <row r="27" spans="2:11" s="8" customFormat="1" ht="30" customHeight="1">
      <c r="B27" s="48" t="s">
        <v>251</v>
      </c>
      <c r="C27" s="88">
        <v>53.067659057885486</v>
      </c>
      <c r="D27" s="89">
        <v>54.448944958782512</v>
      </c>
      <c r="E27" s="90">
        <v>55.859066807941474</v>
      </c>
      <c r="F27" s="98">
        <v>21.829557704454515</v>
      </c>
      <c r="G27" s="99">
        <v>22.79780089182773</v>
      </c>
      <c r="H27" s="100">
        <v>23.804675288900434</v>
      </c>
      <c r="I27" s="88">
        <v>66.571701014625745</v>
      </c>
      <c r="J27" s="89">
        <v>68.080347702652972</v>
      </c>
      <c r="K27" s="90">
        <v>69.615745008371448</v>
      </c>
    </row>
    <row r="28" spans="2:11" s="8" customFormat="1" ht="30" customHeight="1">
      <c r="B28" s="48" t="s">
        <v>252</v>
      </c>
      <c r="C28" s="88">
        <v>56.718950706505765</v>
      </c>
      <c r="D28" s="89">
        <v>58.249473566574224</v>
      </c>
      <c r="E28" s="90">
        <v>59.813331338125856</v>
      </c>
      <c r="F28" s="98">
        <v>25.353618431481841</v>
      </c>
      <c r="G28" s="99">
        <v>26.503624592241081</v>
      </c>
      <c r="H28" s="100">
        <v>27.700711070817515</v>
      </c>
      <c r="I28" s="88">
        <v>73.489588401818594</v>
      </c>
      <c r="J28" s="89">
        <v>75.201937322470059</v>
      </c>
      <c r="K28" s="90">
        <v>76.945713520511589</v>
      </c>
    </row>
    <row r="29" spans="2:11" s="8" customFormat="1" ht="30" customHeight="1">
      <c r="B29" s="48" t="s">
        <v>253</v>
      </c>
      <c r="C29" s="88">
        <v>25.467083665260844</v>
      </c>
      <c r="D29" s="89">
        <v>26.197506529950083</v>
      </c>
      <c r="E29" s="90">
        <v>26.946763188295652</v>
      </c>
      <c r="F29" s="98">
        <v>12.234756605099692</v>
      </c>
      <c r="G29" s="99">
        <v>12.76355871586285</v>
      </c>
      <c r="H29" s="100">
        <v>13.314316002909052</v>
      </c>
      <c r="I29" s="88">
        <v>33.755958052021242</v>
      </c>
      <c r="J29" s="89">
        <v>34.59942973773002</v>
      </c>
      <c r="K29" s="90">
        <v>35.461514501051624</v>
      </c>
    </row>
    <row r="30" spans="2:11" s="8" customFormat="1" ht="30" customHeight="1">
      <c r="B30" s="48" t="s">
        <v>254</v>
      </c>
      <c r="C30" s="88">
        <v>48.770805769844522</v>
      </c>
      <c r="D30" s="89">
        <v>50.08340374729741</v>
      </c>
      <c r="E30" s="90">
        <v>51.424420741356279</v>
      </c>
      <c r="F30" s="98">
        <v>27.183939902034105</v>
      </c>
      <c r="G30" s="99">
        <v>28.362011846155724</v>
      </c>
      <c r="H30" s="100">
        <v>29.585575156605998</v>
      </c>
      <c r="I30" s="88">
        <v>67.722103080854964</v>
      </c>
      <c r="J30" s="89">
        <v>69.265078614412801</v>
      </c>
      <c r="K30" s="90">
        <v>70.835307848291976</v>
      </c>
    </row>
    <row r="31" spans="2:11" s="8" customFormat="1" ht="30" customHeight="1">
      <c r="B31" s="48" t="s">
        <v>255</v>
      </c>
      <c r="C31" s="88">
        <v>37.26597876233793</v>
      </c>
      <c r="D31" s="89">
        <v>38.254127717322838</v>
      </c>
      <c r="E31" s="90">
        <v>39.26439661706403</v>
      </c>
      <c r="F31" s="98">
        <v>18.520707256419112</v>
      </c>
      <c r="G31" s="99">
        <v>19.311233463264653</v>
      </c>
      <c r="H31" s="100">
        <v>20.132701485444578</v>
      </c>
      <c r="I31" s="88">
        <v>49.484160150543644</v>
      </c>
      <c r="J31" s="89">
        <v>50.621651280043906</v>
      </c>
      <c r="K31" s="90">
        <v>51.780657991957604</v>
      </c>
    </row>
    <row r="32" spans="2:11" s="8" customFormat="1" ht="30" customHeight="1">
      <c r="B32" s="48" t="s">
        <v>256</v>
      </c>
      <c r="C32" s="88">
        <v>40.85904057402287</v>
      </c>
      <c r="D32" s="89">
        <v>42.024981578286919</v>
      </c>
      <c r="E32" s="90">
        <v>43.219054851861756</v>
      </c>
      <c r="F32" s="98">
        <v>20.729714231800777</v>
      </c>
      <c r="G32" s="99">
        <v>21.670110016726326</v>
      </c>
      <c r="H32" s="100">
        <v>22.64980254930903</v>
      </c>
      <c r="I32" s="88">
        <v>55.109331586716273</v>
      </c>
      <c r="J32" s="89">
        <v>56.460585943615264</v>
      </c>
      <c r="K32" s="90">
        <v>57.839131986038396</v>
      </c>
    </row>
    <row r="33" spans="2:11" s="8" customFormat="1" ht="30" customHeight="1">
      <c r="B33" s="48" t="s">
        <v>257</v>
      </c>
      <c r="C33" s="88">
        <v>64.287441825581894</v>
      </c>
      <c r="D33" s="89">
        <v>65.938268466553509</v>
      </c>
      <c r="E33" s="90">
        <v>67.622493386476506</v>
      </c>
      <c r="F33" s="98">
        <v>28.58480261216976</v>
      </c>
      <c r="G33" s="99">
        <v>29.827616817068844</v>
      </c>
      <c r="H33" s="100">
        <v>31.118513121663511</v>
      </c>
      <c r="I33" s="88">
        <v>82.992976274149072</v>
      </c>
      <c r="J33" s="89">
        <v>84.831775915944107</v>
      </c>
      <c r="K33" s="90">
        <v>86.701628799418529</v>
      </c>
    </row>
    <row r="34" spans="2:11" s="8" customFormat="1" ht="30" customHeight="1">
      <c r="B34" s="48" t="s">
        <v>296</v>
      </c>
      <c r="C34" s="88" t="s">
        <v>21</v>
      </c>
      <c r="D34" s="89" t="s">
        <v>21</v>
      </c>
      <c r="E34" s="90" t="s">
        <v>21</v>
      </c>
      <c r="F34" s="98" t="s">
        <v>21</v>
      </c>
      <c r="G34" s="99" t="s">
        <v>21</v>
      </c>
      <c r="H34" s="100" t="s">
        <v>21</v>
      </c>
      <c r="I34" s="88" t="s">
        <v>21</v>
      </c>
      <c r="J34" s="89" t="s">
        <v>21</v>
      </c>
      <c r="K34" s="90" t="s">
        <v>21</v>
      </c>
    </row>
    <row r="35" spans="2:11" s="8" customFormat="1" ht="30" customHeight="1">
      <c r="B35" s="48" t="s">
        <v>258</v>
      </c>
      <c r="C35" s="88" t="s">
        <v>21</v>
      </c>
      <c r="D35" s="89" t="s">
        <v>21</v>
      </c>
      <c r="E35" s="90" t="s">
        <v>21</v>
      </c>
      <c r="F35" s="98" t="s">
        <v>21</v>
      </c>
      <c r="G35" s="99" t="s">
        <v>21</v>
      </c>
      <c r="H35" s="100" t="s">
        <v>21</v>
      </c>
      <c r="I35" s="88" t="s">
        <v>21</v>
      </c>
      <c r="J35" s="89" t="s">
        <v>21</v>
      </c>
      <c r="K35" s="90" t="s">
        <v>21</v>
      </c>
    </row>
    <row r="36" spans="2:11" s="8" customFormat="1" ht="30" customHeight="1">
      <c r="B36" s="48" t="s">
        <v>259</v>
      </c>
      <c r="C36" s="88">
        <v>41.810481850895229</v>
      </c>
      <c r="D36" s="89">
        <v>43.047206663904426</v>
      </c>
      <c r="E36" s="90">
        <v>44.315787801378157</v>
      </c>
      <c r="F36" s="98">
        <v>24.832412785234208</v>
      </c>
      <c r="G36" s="99">
        <v>25.992286427821533</v>
      </c>
      <c r="H36" s="100">
        <v>27.201799927160451</v>
      </c>
      <c r="I36" s="88">
        <v>60.022862298334907</v>
      </c>
      <c r="J36" s="89">
        <v>61.536517585462335</v>
      </c>
      <c r="K36" s="90">
        <v>63.081829705631904</v>
      </c>
    </row>
    <row r="37" spans="2:11" s="8" customFormat="1" ht="30" customHeight="1">
      <c r="B37" s="48" t="s">
        <v>260</v>
      </c>
      <c r="C37" s="88">
        <v>76.66481819451684</v>
      </c>
      <c r="D37" s="89">
        <v>78.601893236864171</v>
      </c>
      <c r="E37" s="90">
        <v>80.576458615385548</v>
      </c>
      <c r="F37" s="98">
        <v>30.973789113934089</v>
      </c>
      <c r="G37" s="99">
        <v>32.350155897537711</v>
      </c>
      <c r="H37" s="100">
        <v>33.781041871639935</v>
      </c>
      <c r="I37" s="88">
        <v>95.994756288621232</v>
      </c>
      <c r="J37" s="89">
        <v>98.09585046574712</v>
      </c>
      <c r="K37" s="90">
        <v>100.23097183540892</v>
      </c>
    </row>
    <row r="38" spans="2:11" s="8" customFormat="1" ht="30" customHeight="1">
      <c r="B38" s="48" t="s">
        <v>261</v>
      </c>
      <c r="C38" s="88">
        <v>38.721522302873318</v>
      </c>
      <c r="D38" s="89">
        <v>39.899693924412915</v>
      </c>
      <c r="E38" s="90">
        <v>41.108777560012449</v>
      </c>
      <c r="F38" s="98">
        <v>22.502324804874579</v>
      </c>
      <c r="G38" s="99">
        <v>23.551772466648057</v>
      </c>
      <c r="H38" s="100">
        <v>24.646844036165358</v>
      </c>
      <c r="I38" s="88">
        <v>54.67982582348332</v>
      </c>
      <c r="J38" s="89">
        <v>56.094311392430455</v>
      </c>
      <c r="K38" s="90">
        <v>57.539427727156436</v>
      </c>
    </row>
    <row r="39" spans="2:11" s="8" customFormat="1" ht="30" customHeight="1">
      <c r="B39" s="48" t="s">
        <v>262</v>
      </c>
      <c r="C39" s="88">
        <v>38.480123958678512</v>
      </c>
      <c r="D39" s="89">
        <v>39.529555255425713</v>
      </c>
      <c r="E39" s="90">
        <v>40.602774604076643</v>
      </c>
      <c r="F39" s="98">
        <v>21.827955814898864</v>
      </c>
      <c r="G39" s="99">
        <v>22.777596813879665</v>
      </c>
      <c r="H39" s="100">
        <v>23.764522705968862</v>
      </c>
      <c r="I39" s="88">
        <v>53.523784502500156</v>
      </c>
      <c r="J39" s="89">
        <v>54.767418764457567</v>
      </c>
      <c r="K39" s="90">
        <v>56.034608509929946</v>
      </c>
    </row>
    <row r="40" spans="2:11" s="8" customFormat="1" ht="30" customHeight="1">
      <c r="B40" s="48" t="s">
        <v>263</v>
      </c>
      <c r="C40" s="88">
        <v>39.152251195554783</v>
      </c>
      <c r="D40" s="89">
        <v>40.208814852394411</v>
      </c>
      <c r="E40" s="90">
        <v>41.288938938143112</v>
      </c>
      <c r="F40" s="98">
        <v>22.317825671004559</v>
      </c>
      <c r="G40" s="99">
        <v>23.270306720781061</v>
      </c>
      <c r="H40" s="100">
        <v>24.259352607261523</v>
      </c>
      <c r="I40" s="88">
        <v>54.535724880961169</v>
      </c>
      <c r="J40" s="89">
        <v>55.786719609421333</v>
      </c>
      <c r="K40" s="90">
        <v>57.060767453780073</v>
      </c>
    </row>
    <row r="41" spans="2:11" s="8" customFormat="1" ht="30" customHeight="1">
      <c r="B41" s="48" t="s">
        <v>264</v>
      </c>
      <c r="C41" s="88">
        <v>51.216014628321112</v>
      </c>
      <c r="D41" s="89">
        <v>52.583395930290749</v>
      </c>
      <c r="E41" s="90">
        <v>53.980572721064028</v>
      </c>
      <c r="F41" s="98">
        <v>21.847874104630524</v>
      </c>
      <c r="G41" s="99">
        <v>22.832842648543963</v>
      </c>
      <c r="H41" s="100">
        <v>23.858509150411059</v>
      </c>
      <c r="I41" s="88">
        <v>65.530476350709705</v>
      </c>
      <c r="J41" s="89">
        <v>67.054596681362597</v>
      </c>
      <c r="K41" s="90">
        <v>68.607071729102401</v>
      </c>
    </row>
    <row r="42" spans="2:11" s="8" customFormat="1" ht="30" customHeight="1">
      <c r="B42" s="48" t="s">
        <v>265</v>
      </c>
      <c r="C42" s="88">
        <v>34.984937475401743</v>
      </c>
      <c r="D42" s="89">
        <v>36.046502509169869</v>
      </c>
      <c r="E42" s="90">
        <v>37.136222494161743</v>
      </c>
      <c r="F42" s="98">
        <v>18.007372994604093</v>
      </c>
      <c r="G42" s="99">
        <v>18.858056167211561</v>
      </c>
      <c r="H42" s="100">
        <v>19.746503402341592</v>
      </c>
      <c r="I42" s="88">
        <v>47.755657876820955</v>
      </c>
      <c r="J42" s="89">
        <v>49.001385826976431</v>
      </c>
      <c r="K42" s="90">
        <v>50.274762426636244</v>
      </c>
    </row>
    <row r="43" spans="2:11" s="8" customFormat="1" ht="30" customHeight="1">
      <c r="B43" s="48" t="s">
        <v>266</v>
      </c>
      <c r="C43" s="88">
        <v>60.005569935190763</v>
      </c>
      <c r="D43" s="89">
        <v>61.526162639977727</v>
      </c>
      <c r="E43" s="90">
        <v>63.077105874262799</v>
      </c>
      <c r="F43" s="98">
        <v>26.633358405328394</v>
      </c>
      <c r="G43" s="99">
        <v>27.799225067588051</v>
      </c>
      <c r="H43" s="100">
        <v>29.010328814662234</v>
      </c>
      <c r="I43" s="88">
        <v>76.669701631449627</v>
      </c>
      <c r="J43" s="89">
        <v>78.345038156887114</v>
      </c>
      <c r="K43" s="90">
        <v>80.04827106637056</v>
      </c>
    </row>
    <row r="44" spans="2:11" s="8" customFormat="1" ht="30" customHeight="1">
      <c r="B44" s="48" t="s">
        <v>267</v>
      </c>
      <c r="C44" s="88">
        <v>42.230073604112654</v>
      </c>
      <c r="D44" s="89">
        <v>43.418346186938642</v>
      </c>
      <c r="E44" s="90">
        <v>44.635059032950949</v>
      </c>
      <c r="F44" s="98">
        <v>18.516458603626091</v>
      </c>
      <c r="G44" s="99">
        <v>19.363569838674746</v>
      </c>
      <c r="H44" s="100">
        <v>20.246986577202826</v>
      </c>
      <c r="I44" s="88">
        <v>54.757114241804523</v>
      </c>
      <c r="J44" s="89">
        <v>56.099860773257333</v>
      </c>
      <c r="K44" s="90">
        <v>57.470084930607015</v>
      </c>
    </row>
    <row r="45" spans="2:11" s="8" customFormat="1" ht="30" customHeight="1">
      <c r="B45" s="48" t="s">
        <v>268</v>
      </c>
      <c r="C45" s="88">
        <v>47.054692306436316</v>
      </c>
      <c r="D45" s="89">
        <v>48.259166124501988</v>
      </c>
      <c r="E45" s="90">
        <v>49.488720254501693</v>
      </c>
      <c r="F45" s="98">
        <v>23.106087058792635</v>
      </c>
      <c r="G45" s="99">
        <v>24.089652120027807</v>
      </c>
      <c r="H45" s="100">
        <v>25.110791084953537</v>
      </c>
      <c r="I45" s="88">
        <v>61.717045936562066</v>
      </c>
      <c r="J45" s="89">
        <v>63.081133558442723</v>
      </c>
      <c r="K45" s="90">
        <v>64.469207947934663</v>
      </c>
    </row>
    <row r="46" spans="2:11" s="8" customFormat="1" ht="30" customHeight="1">
      <c r="B46" s="48" t="s">
        <v>269</v>
      </c>
      <c r="C46" s="88">
        <v>97.24031098344598</v>
      </c>
      <c r="D46" s="89">
        <v>99.653915054410504</v>
      </c>
      <c r="E46" s="90">
        <v>102.11181401026536</v>
      </c>
      <c r="F46" s="98">
        <v>44.701705655677749</v>
      </c>
      <c r="G46" s="99">
        <v>46.67007813458563</v>
      </c>
      <c r="H46" s="100">
        <v>48.712911386005239</v>
      </c>
      <c r="I46" s="88">
        <v>124.90644525427172</v>
      </c>
      <c r="J46" s="89">
        <v>127.53996057209696</v>
      </c>
      <c r="K46" s="90">
        <v>130.21238336576491</v>
      </c>
    </row>
    <row r="47" spans="2:11" s="8" customFormat="1" ht="30" customHeight="1">
      <c r="B47" s="48" t="s">
        <v>270</v>
      </c>
      <c r="C47" s="88">
        <v>26.223176929496251</v>
      </c>
      <c r="D47" s="89">
        <v>26.975766974178846</v>
      </c>
      <c r="E47" s="90">
        <v>27.747293159100902</v>
      </c>
      <c r="F47" s="98">
        <v>14.972779469646744</v>
      </c>
      <c r="G47" s="99">
        <v>15.617696529459625</v>
      </c>
      <c r="H47" s="100">
        <v>16.288637940636018</v>
      </c>
      <c r="I47" s="88">
        <v>36.366028445621346</v>
      </c>
      <c r="J47" s="89">
        <v>37.259978811094783</v>
      </c>
      <c r="K47" s="90">
        <v>38.17279354540694</v>
      </c>
    </row>
    <row r="48" spans="2:11" s="8" customFormat="1" ht="30" customHeight="1">
      <c r="B48" s="48" t="s">
        <v>271</v>
      </c>
      <c r="C48" s="88">
        <v>35.38423280836713</v>
      </c>
      <c r="D48" s="89">
        <v>36.324176660039498</v>
      </c>
      <c r="E48" s="90">
        <v>37.285197306351854</v>
      </c>
      <c r="F48" s="98">
        <v>17.201897985333851</v>
      </c>
      <c r="G48" s="99">
        <v>17.935444214631318</v>
      </c>
      <c r="H48" s="100">
        <v>18.697856427305247</v>
      </c>
      <c r="I48" s="88">
        <v>46.753939581016503</v>
      </c>
      <c r="J48" s="89">
        <v>47.832709371067374</v>
      </c>
      <c r="K48" s="90">
        <v>48.932091402805696</v>
      </c>
    </row>
    <row r="49" spans="2:11" s="8" customFormat="1" ht="30" customHeight="1">
      <c r="B49" s="48" t="s">
        <v>272</v>
      </c>
      <c r="C49" s="88" t="s">
        <v>21</v>
      </c>
      <c r="D49" s="89" t="s">
        <v>21</v>
      </c>
      <c r="E49" s="90" t="s">
        <v>21</v>
      </c>
      <c r="F49" s="98" t="s">
        <v>21</v>
      </c>
      <c r="G49" s="99" t="s">
        <v>21</v>
      </c>
      <c r="H49" s="100" t="s">
        <v>21</v>
      </c>
      <c r="I49" s="88" t="s">
        <v>21</v>
      </c>
      <c r="J49" s="89" t="s">
        <v>21</v>
      </c>
      <c r="K49" s="90" t="s">
        <v>21</v>
      </c>
    </row>
    <row r="50" spans="2:11" s="8" customFormat="1" ht="30" customHeight="1">
      <c r="B50" s="48" t="s">
        <v>273</v>
      </c>
      <c r="C50" s="88" t="s">
        <v>21</v>
      </c>
      <c r="D50" s="89" t="s">
        <v>21</v>
      </c>
      <c r="E50" s="90" t="s">
        <v>21</v>
      </c>
      <c r="F50" s="98" t="s">
        <v>21</v>
      </c>
      <c r="G50" s="99" t="s">
        <v>21</v>
      </c>
      <c r="H50" s="100" t="s">
        <v>21</v>
      </c>
      <c r="I50" s="88" t="s">
        <v>21</v>
      </c>
      <c r="J50" s="89" t="s">
        <v>21</v>
      </c>
      <c r="K50" s="90" t="s">
        <v>21</v>
      </c>
    </row>
    <row r="51" spans="2:11" s="8" customFormat="1" ht="30" customHeight="1">
      <c r="B51" s="48" t="s">
        <v>274</v>
      </c>
      <c r="C51" s="88">
        <v>47.642631275747419</v>
      </c>
      <c r="D51" s="89">
        <v>48.85121729305456</v>
      </c>
      <c r="E51" s="90">
        <v>50.08422983624564</v>
      </c>
      <c r="F51" s="98">
        <v>20.159007318385861</v>
      </c>
      <c r="G51" s="99">
        <v>21.035846690717669</v>
      </c>
      <c r="H51" s="100">
        <v>21.947234257765444</v>
      </c>
      <c r="I51" s="88">
        <v>60.130827273754598</v>
      </c>
      <c r="J51" s="89">
        <v>61.463567918102051</v>
      </c>
      <c r="K51" s="90">
        <v>62.819368680440022</v>
      </c>
    </row>
    <row r="52" spans="2:11" s="8" customFormat="1" ht="30" customHeight="1">
      <c r="B52" s="48" t="s">
        <v>275</v>
      </c>
      <c r="C52" s="88">
        <v>37.627860726337737</v>
      </c>
      <c r="D52" s="89">
        <v>38.73565311386578</v>
      </c>
      <c r="E52" s="90">
        <v>39.870609276895472</v>
      </c>
      <c r="F52" s="98">
        <v>22.186182577662773</v>
      </c>
      <c r="G52" s="99">
        <v>23.210618597792823</v>
      </c>
      <c r="H52" s="100">
        <v>24.278015278151209</v>
      </c>
      <c r="I52" s="88">
        <v>52.94196454310454</v>
      </c>
      <c r="J52" s="89">
        <v>54.265008727667841</v>
      </c>
      <c r="K52" s="90">
        <v>55.615270162747422</v>
      </c>
    </row>
    <row r="53" spans="2:11" s="8" customFormat="1" ht="30" customHeight="1">
      <c r="B53" s="48" t="s">
        <v>276</v>
      </c>
      <c r="C53" s="88">
        <v>51.999469965465764</v>
      </c>
      <c r="D53" s="89">
        <v>53.392293106042757</v>
      </c>
      <c r="E53" s="90">
        <v>54.81487742982069</v>
      </c>
      <c r="F53" s="98">
        <v>24.038944524653253</v>
      </c>
      <c r="G53" s="99">
        <v>25.119092708796771</v>
      </c>
      <c r="H53" s="100">
        <v>26.242408250531938</v>
      </c>
      <c r="I53" s="88">
        <v>67.141250750921529</v>
      </c>
      <c r="J53" s="89">
        <v>68.690522473800257</v>
      </c>
      <c r="K53" s="90">
        <v>70.267585404678982</v>
      </c>
    </row>
    <row r="54" spans="2:11" s="8" customFormat="1" ht="30" customHeight="1">
      <c r="B54" s="48" t="s">
        <v>277</v>
      </c>
      <c r="C54" s="88">
        <v>61.073750488024579</v>
      </c>
      <c r="D54" s="89">
        <v>62.650230273999753</v>
      </c>
      <c r="E54" s="90">
        <v>64.258813879715177</v>
      </c>
      <c r="F54" s="98">
        <v>23.700348765928215</v>
      </c>
      <c r="G54" s="99">
        <v>24.771398239586095</v>
      </c>
      <c r="H54" s="100">
        <v>25.886002141863457</v>
      </c>
      <c r="I54" s="88">
        <v>75.508751854902371</v>
      </c>
      <c r="J54" s="89">
        <v>77.211666035550579</v>
      </c>
      <c r="K54" s="90">
        <v>78.944389928403425</v>
      </c>
    </row>
    <row r="55" spans="2:11" s="8" customFormat="1" ht="30" customHeight="1">
      <c r="B55" s="48" t="s">
        <v>278</v>
      </c>
      <c r="C55" s="88">
        <v>33.585371016088466</v>
      </c>
      <c r="D55" s="89">
        <v>34.527214767293387</v>
      </c>
      <c r="E55" s="90">
        <v>35.491552028061164</v>
      </c>
      <c r="F55" s="98">
        <v>19.001890079750826</v>
      </c>
      <c r="G55" s="99">
        <v>19.821909138100199</v>
      </c>
      <c r="H55" s="100">
        <v>20.674400056997431</v>
      </c>
      <c r="I55" s="88">
        <v>46.945814898692575</v>
      </c>
      <c r="J55" s="89">
        <v>48.070574267547229</v>
      </c>
      <c r="K55" s="90">
        <v>49.217602601614949</v>
      </c>
    </row>
    <row r="56" spans="2:11" s="8" customFormat="1" ht="30" customHeight="1">
      <c r="B56" s="48" t="s">
        <v>279</v>
      </c>
      <c r="C56" s="88">
        <v>63.719796634428072</v>
      </c>
      <c r="D56" s="89">
        <v>65.292630964002939</v>
      </c>
      <c r="E56" s="90">
        <v>66.895008973722284</v>
      </c>
      <c r="F56" s="98">
        <v>26.976995641214845</v>
      </c>
      <c r="G56" s="99">
        <v>28.148575618516279</v>
      </c>
      <c r="H56" s="100">
        <v>29.36536424335339</v>
      </c>
      <c r="I56" s="88">
        <v>80.195736954451817</v>
      </c>
      <c r="J56" s="89">
        <v>81.909414175293662</v>
      </c>
      <c r="K56" s="90">
        <v>83.650204514197739</v>
      </c>
    </row>
    <row r="57" spans="2:11" s="8" customFormat="1" ht="30" customHeight="1">
      <c r="B57" s="48" t="s">
        <v>280</v>
      </c>
      <c r="C57" s="88" t="s">
        <v>21</v>
      </c>
      <c r="D57" s="89" t="s">
        <v>21</v>
      </c>
      <c r="E57" s="90" t="s">
        <v>21</v>
      </c>
      <c r="F57" s="98" t="s">
        <v>21</v>
      </c>
      <c r="G57" s="99" t="s">
        <v>21</v>
      </c>
      <c r="H57" s="100" t="s">
        <v>21</v>
      </c>
      <c r="I57" s="88" t="s">
        <v>21</v>
      </c>
      <c r="J57" s="89" t="s">
        <v>21</v>
      </c>
      <c r="K57" s="90" t="s">
        <v>21</v>
      </c>
    </row>
    <row r="58" spans="2:11" s="8" customFormat="1" ht="30" customHeight="1">
      <c r="B58" s="48" t="s">
        <v>281</v>
      </c>
      <c r="C58" s="88">
        <v>40.177428285251203</v>
      </c>
      <c r="D58" s="89">
        <v>41.319251507241795</v>
      </c>
      <c r="E58" s="90">
        <v>42.488472284243407</v>
      </c>
      <c r="F58" s="98">
        <v>24.9551387270695</v>
      </c>
      <c r="G58" s="99">
        <v>26.057159663032838</v>
      </c>
      <c r="H58" s="100">
        <v>27.20317175185696</v>
      </c>
      <c r="I58" s="88">
        <v>57.808250293629051</v>
      </c>
      <c r="J58" s="89">
        <v>59.199509125895695</v>
      </c>
      <c r="K58" s="90">
        <v>60.617786621868937</v>
      </c>
    </row>
    <row r="59" spans="2:11" s="8" customFormat="1" ht="30" customHeight="1">
      <c r="B59" s="48" t="s">
        <v>282</v>
      </c>
      <c r="C59" s="88">
        <v>46.763728386090541</v>
      </c>
      <c r="D59" s="89">
        <v>48.061193124451968</v>
      </c>
      <c r="E59" s="90">
        <v>49.388494380479912</v>
      </c>
      <c r="F59" s="98">
        <v>23.093630854017743</v>
      </c>
      <c r="G59" s="99">
        <v>24.132709388452952</v>
      </c>
      <c r="H59" s="100">
        <v>25.214599297173955</v>
      </c>
      <c r="I59" s="88">
        <v>62.497557421643066</v>
      </c>
      <c r="J59" s="89">
        <v>63.983308036939285</v>
      </c>
      <c r="K59" s="90">
        <v>65.497513516091587</v>
      </c>
    </row>
    <row r="60" spans="2:11" s="8" customFormat="1" ht="30" customHeight="1">
      <c r="B60" s="48" t="s">
        <v>283</v>
      </c>
      <c r="C60" s="88">
        <v>45.670484537698066</v>
      </c>
      <c r="D60" s="89">
        <v>46.901411332323356</v>
      </c>
      <c r="E60" s="90">
        <v>48.159603348798676</v>
      </c>
      <c r="F60" s="98">
        <v>21.904803073763677</v>
      </c>
      <c r="G60" s="99">
        <v>22.873736667581074</v>
      </c>
      <c r="H60" s="100">
        <v>23.881837796310986</v>
      </c>
      <c r="I60" s="88">
        <v>60.326854179969963</v>
      </c>
      <c r="J60" s="89">
        <v>61.734507100347813</v>
      </c>
      <c r="K60" s="90">
        <v>63.168407027459395</v>
      </c>
    </row>
    <row r="61" spans="2:11" s="8" customFormat="1" ht="30" customHeight="1">
      <c r="B61" s="48" t="s">
        <v>284</v>
      </c>
      <c r="C61" s="88">
        <v>40.445512500716767</v>
      </c>
      <c r="D61" s="89">
        <v>41.469575965655707</v>
      </c>
      <c r="E61" s="90">
        <v>42.5149485672328</v>
      </c>
      <c r="F61" s="98">
        <v>21.5142396797511</v>
      </c>
      <c r="G61" s="99">
        <v>22.405692325997723</v>
      </c>
      <c r="H61" s="100">
        <v>23.330174048977252</v>
      </c>
      <c r="I61" s="88">
        <v>54.239227295014288</v>
      </c>
      <c r="J61" s="89">
        <v>55.422304539628172</v>
      </c>
      <c r="K61" s="90">
        <v>56.626196287761289</v>
      </c>
    </row>
    <row r="62" spans="2:11" s="8" customFormat="1" ht="30" customHeight="1" thickBot="1">
      <c r="B62" s="52" t="s">
        <v>285</v>
      </c>
      <c r="C62" s="91">
        <v>36.516446961974893</v>
      </c>
      <c r="D62" s="92">
        <v>37.533026934749884</v>
      </c>
      <c r="E62" s="93">
        <v>38.573562141325439</v>
      </c>
      <c r="F62" s="102">
        <v>21.174485653101801</v>
      </c>
      <c r="G62" s="103">
        <v>22.10501842368641</v>
      </c>
      <c r="H62" s="104">
        <v>23.073320121487889</v>
      </c>
      <c r="I62" s="91">
        <v>51.087922389674205</v>
      </c>
      <c r="J62" s="92">
        <v>52.305791687900644</v>
      </c>
      <c r="K62" s="93">
        <v>53.547616919220495</v>
      </c>
    </row>
    <row r="63" spans="2:11" ht="5.0999999999999996" customHeight="1" thickTop="1"/>
  </sheetData>
  <mergeCells count="6">
    <mergeCell ref="B2:K2"/>
    <mergeCell ref="C4:K4"/>
    <mergeCell ref="B5:B6"/>
    <mergeCell ref="C5:E5"/>
    <mergeCell ref="F5:H5"/>
    <mergeCell ref="I5:K5"/>
  </mergeCells>
  <printOptions horizontalCentered="1"/>
  <pageMargins left="1" right="1" top="1" bottom="1" header="0.5" footer="0.5"/>
  <pageSetup scale="39" fitToHeight="0" orientation="landscape" verticalDpi="0" r:id="rId1"/>
  <headerFooter scaleWithDoc="0">
    <oddHeader>&amp;C&amp;"Arial,Bold"&amp;10DRAFT</oddHeader>
    <oddFooter>&amp;L&amp;"Arial,Regular"&amp;10&amp;A&amp;R&amp;"Arial,Regular"&amp;10Page 0&amp;P of 0&amp;N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8A78-8259-42E6-8FA9-07476DB80350}">
  <dimension ref="A1:H137"/>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0" defaultRowHeight="14.25" zeroHeight="1"/>
  <cols>
    <col min="1" max="1" width="1.7109375" style="107" customWidth="1"/>
    <col min="2" max="2" width="75.7109375" style="139" customWidth="1"/>
    <col min="3" max="5" width="20.7109375" style="139" customWidth="1"/>
    <col min="6" max="6" width="1.7109375" style="107" customWidth="1"/>
    <col min="7" max="8" width="0" style="139" hidden="1" customWidth="1"/>
    <col min="9" max="16384" width="8.7109375" style="139" hidden="1"/>
  </cols>
  <sheetData>
    <row r="1" spans="2:5" s="107" customFormat="1" ht="5.0999999999999996" customHeight="1" thickBot="1"/>
    <row r="2" spans="2:5" ht="30" customHeight="1" thickTop="1" thickBot="1">
      <c r="B2" s="210" t="s">
        <v>309</v>
      </c>
      <c r="C2" s="211"/>
      <c r="D2" s="211"/>
      <c r="E2" s="211"/>
    </row>
    <row r="3" spans="2:5" ht="30" customHeight="1" thickTop="1" thickBot="1">
      <c r="B3" s="110"/>
      <c r="C3" s="213"/>
      <c r="D3" s="214"/>
      <c r="E3" s="214"/>
    </row>
    <row r="4" spans="2:5" ht="30" customHeight="1" thickTop="1" thickBot="1">
      <c r="B4" s="167" t="s">
        <v>310</v>
      </c>
      <c r="C4" s="168" t="s">
        <v>311</v>
      </c>
      <c r="D4" s="168" t="s">
        <v>312</v>
      </c>
      <c r="E4" s="169" t="s">
        <v>313</v>
      </c>
    </row>
    <row r="5" spans="2:5" ht="30" customHeight="1" thickBot="1">
      <c r="B5" s="170" t="s">
        <v>314</v>
      </c>
      <c r="C5" s="171">
        <v>-5.3350999999999997</v>
      </c>
      <c r="D5" s="172">
        <v>-5.1410999999999998</v>
      </c>
      <c r="E5" s="173">
        <v>-4.8277999999999999</v>
      </c>
    </row>
    <row r="6" spans="2:5" ht="30" customHeight="1" thickBot="1">
      <c r="B6" s="170" t="s">
        <v>315</v>
      </c>
      <c r="C6" s="171">
        <v>-1.0200000000000001E-2</v>
      </c>
      <c r="D6" s="172">
        <v>-0.14419999999999999</v>
      </c>
      <c r="E6" s="173">
        <v>-9.6500000000000002E-2</v>
      </c>
    </row>
    <row r="7" spans="2:5" ht="30" customHeight="1" thickBot="1">
      <c r="B7" s="170" t="s">
        <v>316</v>
      </c>
      <c r="C7" s="171">
        <v>0.19020000000000001</v>
      </c>
      <c r="D7" s="172">
        <v>7.2099999999999997E-2</v>
      </c>
      <c r="E7" s="173">
        <v>0.1552</v>
      </c>
    </row>
    <row r="8" spans="2:5" ht="30" customHeight="1" thickBot="1">
      <c r="B8" s="170" t="s">
        <v>317</v>
      </c>
      <c r="C8" s="171">
        <v>0.30159999999999998</v>
      </c>
      <c r="D8" s="172">
        <v>9.3600000000000003E-2</v>
      </c>
      <c r="E8" s="173">
        <v>0.26019999999999999</v>
      </c>
    </row>
    <row r="9" spans="2:5" ht="30" customHeight="1" thickBot="1">
      <c r="B9" s="170" t="s">
        <v>318</v>
      </c>
      <c r="C9" s="171">
        <v>0.30790000000000001</v>
      </c>
      <c r="D9" s="172">
        <v>-3.3400000000000001E-3</v>
      </c>
      <c r="E9" s="173">
        <v>0.25280000000000002</v>
      </c>
    </row>
    <row r="10" spans="2:5" ht="30" customHeight="1" thickBot="1">
      <c r="B10" s="170" t="s">
        <v>319</v>
      </c>
      <c r="C10" s="171">
        <v>0.29770000000000002</v>
      </c>
      <c r="D10" s="172">
        <v>4.3700000000000003E-2</v>
      </c>
      <c r="E10" s="173">
        <v>0.27039999999999997</v>
      </c>
    </row>
    <row r="11" spans="2:5" ht="30" customHeight="1" thickBot="1">
      <c r="B11" s="170" t="s">
        <v>320</v>
      </c>
      <c r="C11" s="171">
        <v>0.36899999999999999</v>
      </c>
      <c r="D11" s="172">
        <v>5.1400000000000001E-2</v>
      </c>
      <c r="E11" s="173">
        <v>0.32290000000000002</v>
      </c>
    </row>
    <row r="12" spans="2:5" ht="30" customHeight="1" thickBot="1">
      <c r="B12" s="170" t="s">
        <v>321</v>
      </c>
      <c r="C12" s="171">
        <v>0.4304</v>
      </c>
      <c r="D12" s="172">
        <v>0.18909999999999999</v>
      </c>
      <c r="E12" s="173">
        <v>0.4194</v>
      </c>
    </row>
    <row r="13" spans="2:5" ht="30" customHeight="1" thickBot="1">
      <c r="B13" s="170" t="s">
        <v>322</v>
      </c>
      <c r="C13" s="171">
        <v>0.51500000000000001</v>
      </c>
      <c r="D13" s="172">
        <v>0.3528</v>
      </c>
      <c r="E13" s="173">
        <v>0.54290000000000005</v>
      </c>
    </row>
    <row r="14" spans="2:5" ht="30" customHeight="1" thickBot="1">
      <c r="B14" s="170" t="s">
        <v>323</v>
      </c>
      <c r="C14" s="171">
        <v>0.60309999999999997</v>
      </c>
      <c r="D14" s="172">
        <v>0.53280000000000005</v>
      </c>
      <c r="E14" s="173">
        <v>0.6694</v>
      </c>
    </row>
    <row r="15" spans="2:5" ht="30" customHeight="1" thickBot="1">
      <c r="B15" s="170" t="s">
        <v>324</v>
      </c>
      <c r="C15" s="171">
        <v>0.76649999999999996</v>
      </c>
      <c r="D15" s="172">
        <v>0.86470000000000002</v>
      </c>
      <c r="E15" s="173">
        <v>0.90410000000000001</v>
      </c>
    </row>
    <row r="16" spans="2:5" ht="30" customHeight="1" thickBot="1">
      <c r="B16" s="170" t="s">
        <v>325</v>
      </c>
      <c r="C16" s="171" t="s">
        <v>326</v>
      </c>
      <c r="D16" s="172" t="s">
        <v>326</v>
      </c>
      <c r="E16" s="173" t="s">
        <v>326</v>
      </c>
    </row>
    <row r="17" spans="2:5" ht="30" customHeight="1" thickBot="1">
      <c r="B17" s="170" t="s">
        <v>327</v>
      </c>
      <c r="C17" s="171">
        <v>0.24249999999999999</v>
      </c>
      <c r="D17" s="172">
        <v>0.193</v>
      </c>
      <c r="E17" s="173">
        <v>0.24940000000000001</v>
      </c>
    </row>
    <row r="18" spans="2:5" ht="30" customHeight="1" thickBot="1">
      <c r="B18" s="170" t="s">
        <v>328</v>
      </c>
      <c r="C18" s="171">
        <v>0.34639999999999999</v>
      </c>
      <c r="D18" s="172">
        <v>0.1154</v>
      </c>
      <c r="E18" s="173">
        <v>0.3175</v>
      </c>
    </row>
    <row r="19" spans="2:5" ht="30" customHeight="1" thickBot="1">
      <c r="B19" s="170" t="s">
        <v>329</v>
      </c>
      <c r="C19" s="171">
        <v>0.30830000000000002</v>
      </c>
      <c r="D19" s="172">
        <v>9.01E-2</v>
      </c>
      <c r="E19" s="173">
        <v>0.30070000000000002</v>
      </c>
    </row>
    <row r="20" spans="2:5" ht="30" customHeight="1" thickBot="1">
      <c r="B20" s="170" t="s">
        <v>330</v>
      </c>
      <c r="C20" s="171">
        <v>0.28670000000000001</v>
      </c>
      <c r="D20" s="172">
        <v>4.7100000000000003E-2</v>
      </c>
      <c r="E20" s="173">
        <v>0.27429999999999999</v>
      </c>
    </row>
    <row r="21" spans="2:5" ht="30" customHeight="1" thickBot="1">
      <c r="B21" s="170" t="s">
        <v>331</v>
      </c>
      <c r="C21" s="171">
        <v>0.22459999999999999</v>
      </c>
      <c r="D21" s="172">
        <v>8.9800000000000005E-2</v>
      </c>
      <c r="E21" s="173">
        <v>0.23169999999999999</v>
      </c>
    </row>
    <row r="22" spans="2:5" ht="30" customHeight="1" thickBot="1">
      <c r="B22" s="170" t="s">
        <v>332</v>
      </c>
      <c r="C22" s="171">
        <v>0.33960000000000001</v>
      </c>
      <c r="D22" s="172">
        <v>0.1966</v>
      </c>
      <c r="E22" s="173">
        <v>0.35770000000000002</v>
      </c>
    </row>
    <row r="23" spans="2:5" ht="30" customHeight="1" thickBot="1">
      <c r="B23" s="170" t="s">
        <v>333</v>
      </c>
      <c r="C23" s="171">
        <v>0.3614</v>
      </c>
      <c r="D23" s="172">
        <v>0.30919999999999997</v>
      </c>
      <c r="E23" s="173">
        <v>0.43120000000000003</v>
      </c>
    </row>
    <row r="24" spans="2:5" ht="30" customHeight="1" thickBot="1">
      <c r="B24" s="170" t="s">
        <v>334</v>
      </c>
      <c r="C24" s="171">
        <v>0.45529999999999998</v>
      </c>
      <c r="D24" s="172">
        <v>0.48809999999999998</v>
      </c>
      <c r="E24" s="173">
        <v>0.56289999999999996</v>
      </c>
    </row>
    <row r="25" spans="2:5" ht="30" customHeight="1" thickBot="1">
      <c r="B25" s="170" t="s">
        <v>335</v>
      </c>
      <c r="C25" s="171">
        <v>0.53539999999999999</v>
      </c>
      <c r="D25" s="172">
        <v>0.7389</v>
      </c>
      <c r="E25" s="173">
        <v>0.69579999999999997</v>
      </c>
    </row>
    <row r="26" spans="2:5" ht="30" customHeight="1" thickBot="1">
      <c r="B26" s="170" t="s">
        <v>336</v>
      </c>
      <c r="C26" s="171" t="s">
        <v>326</v>
      </c>
      <c r="D26" s="172" t="s">
        <v>326</v>
      </c>
      <c r="E26" s="173" t="s">
        <v>326</v>
      </c>
    </row>
    <row r="27" spans="2:5" ht="30" customHeight="1" thickBot="1">
      <c r="B27" s="170" t="s">
        <v>337</v>
      </c>
      <c r="C27" s="171">
        <v>-0.1447</v>
      </c>
      <c r="D27" s="172">
        <v>-9.11E-2</v>
      </c>
      <c r="E27" s="173">
        <v>-0.1303</v>
      </c>
    </row>
    <row r="28" spans="2:5" ht="30" customHeight="1" thickBot="1">
      <c r="B28" s="170" t="s">
        <v>338</v>
      </c>
      <c r="C28" s="171" t="s">
        <v>326</v>
      </c>
      <c r="D28" s="172" t="s">
        <v>326</v>
      </c>
      <c r="E28" s="173" t="s">
        <v>326</v>
      </c>
    </row>
    <row r="29" spans="2:5" ht="15" thickBot="1">
      <c r="B29" s="170" t="s">
        <v>339</v>
      </c>
      <c r="C29" s="171">
        <v>0.3231</v>
      </c>
      <c r="D29" s="172">
        <v>-0.14330000000000001</v>
      </c>
      <c r="E29" s="173">
        <v>0.20080000000000001</v>
      </c>
    </row>
    <row r="30" spans="2:5" ht="15" thickBot="1">
      <c r="B30" s="170" t="s">
        <v>340</v>
      </c>
      <c r="C30" s="171">
        <v>0.3594</v>
      </c>
      <c r="D30" s="172">
        <v>-0.23069999999999999</v>
      </c>
      <c r="E30" s="173">
        <v>0.18709999999999999</v>
      </c>
    </row>
    <row r="31" spans="2:5" ht="31.5" customHeight="1" thickBot="1">
      <c r="B31" s="170" t="s">
        <v>341</v>
      </c>
      <c r="C31" s="171">
        <v>0.14360000000000001</v>
      </c>
      <c r="D31" s="172">
        <v>-0.442</v>
      </c>
      <c r="E31" s="173">
        <v>-1.24E-2</v>
      </c>
    </row>
    <row r="32" spans="2:5" ht="15" thickBot="1">
      <c r="B32" s="170" t="s">
        <v>342</v>
      </c>
      <c r="C32" s="171">
        <v>0.20369999999999999</v>
      </c>
      <c r="D32" s="172">
        <v>4.5400000000000003E-2</v>
      </c>
      <c r="E32" s="173">
        <v>0.1817</v>
      </c>
    </row>
    <row r="33" spans="2:5" ht="15" thickBot="1">
      <c r="B33" s="170" t="s">
        <v>343</v>
      </c>
      <c r="C33" s="171">
        <v>0.1772</v>
      </c>
      <c r="D33" s="172">
        <v>-5.04E-2</v>
      </c>
      <c r="E33" s="173">
        <v>0.10059999999999999</v>
      </c>
    </row>
    <row r="34" spans="2:5" ht="15" thickBot="1">
      <c r="B34" s="170" t="s">
        <v>344</v>
      </c>
      <c r="C34" s="171" t="s">
        <v>326</v>
      </c>
      <c r="D34" s="172" t="s">
        <v>326</v>
      </c>
      <c r="E34" s="173" t="s">
        <v>326</v>
      </c>
    </row>
    <row r="35" spans="2:5" ht="15" thickBot="1">
      <c r="B35" s="170" t="s">
        <v>345</v>
      </c>
      <c r="C35" s="171">
        <v>-0.13830000000000001</v>
      </c>
      <c r="D35" s="172">
        <v>0.1087</v>
      </c>
      <c r="E35" s="173">
        <v>-7.4800000000000005E-2</v>
      </c>
    </row>
    <row r="36" spans="2:5" ht="15" thickBot="1">
      <c r="B36" s="170" t="s">
        <v>346</v>
      </c>
      <c r="C36" s="171" t="s">
        <v>326</v>
      </c>
      <c r="D36" s="172" t="s">
        <v>326</v>
      </c>
      <c r="E36" s="173" t="s">
        <v>326</v>
      </c>
    </row>
    <row r="37" spans="2:5" ht="15" thickBot="1">
      <c r="B37" s="170" t="s">
        <v>347</v>
      </c>
      <c r="C37" s="171">
        <v>0.1328</v>
      </c>
      <c r="D37" s="172">
        <v>0.2525</v>
      </c>
      <c r="E37" s="173">
        <v>0.17119999999999999</v>
      </c>
    </row>
    <row r="38" spans="2:5" ht="15" thickBot="1">
      <c r="B38" s="170" t="s">
        <v>348</v>
      </c>
      <c r="C38" s="171" t="s">
        <v>326</v>
      </c>
      <c r="D38" s="172" t="s">
        <v>326</v>
      </c>
      <c r="E38" s="173" t="s">
        <v>326</v>
      </c>
    </row>
    <row r="39" spans="2:5" ht="15" thickBot="1">
      <c r="B39" s="170" t="s">
        <v>349</v>
      </c>
      <c r="C39" s="171">
        <v>0.122</v>
      </c>
      <c r="D39" s="172">
        <v>0.15490000000000001</v>
      </c>
      <c r="E39" s="173">
        <v>0.1048</v>
      </c>
    </row>
    <row r="40" spans="2:5" ht="15" thickBot="1">
      <c r="B40" s="170" t="s">
        <v>350</v>
      </c>
      <c r="C40" s="171" t="s">
        <v>326</v>
      </c>
      <c r="D40" s="172" t="s">
        <v>326</v>
      </c>
      <c r="E40" s="173" t="s">
        <v>326</v>
      </c>
    </row>
    <row r="41" spans="2:5" ht="15" thickBot="1">
      <c r="B41" s="170" t="s">
        <v>351</v>
      </c>
      <c r="C41" s="171">
        <v>0.68010000000000004</v>
      </c>
      <c r="D41" s="172">
        <v>0.61909999999999998</v>
      </c>
      <c r="E41" s="173">
        <v>0.70609999999999995</v>
      </c>
    </row>
    <row r="42" spans="2:5" ht="15" thickBot="1">
      <c r="B42" s="170" t="s">
        <v>352</v>
      </c>
      <c r="C42" s="171" t="s">
        <v>326</v>
      </c>
      <c r="D42" s="172" t="s">
        <v>326</v>
      </c>
      <c r="E42" s="173" t="s">
        <v>326</v>
      </c>
    </row>
    <row r="43" spans="2:5" ht="15" thickBot="1">
      <c r="B43" s="170" t="s">
        <v>353</v>
      </c>
      <c r="C43" s="171">
        <v>0.63029999999999997</v>
      </c>
      <c r="D43" s="172">
        <v>0.496</v>
      </c>
      <c r="E43" s="173">
        <v>0.64039999999999997</v>
      </c>
    </row>
    <row r="44" spans="2:5" ht="15" thickBot="1">
      <c r="B44" s="170" t="s">
        <v>354</v>
      </c>
      <c r="C44" s="177" t="s">
        <v>402</v>
      </c>
      <c r="D44" s="172">
        <v>0.27499445118977894</v>
      </c>
      <c r="E44" s="178" t="s">
        <v>402</v>
      </c>
    </row>
    <row r="45" spans="2:5" ht="15" thickBot="1">
      <c r="B45" s="170" t="s">
        <v>401</v>
      </c>
      <c r="C45" s="177" t="s">
        <v>402</v>
      </c>
      <c r="D45" s="172">
        <v>6.7641194763880655E-2</v>
      </c>
      <c r="E45" s="178" t="s">
        <v>402</v>
      </c>
    </row>
    <row r="46" spans="2:5" ht="30" customHeight="1" thickBot="1">
      <c r="B46" s="170" t="s">
        <v>355</v>
      </c>
      <c r="C46" s="171">
        <v>0.93379410224502435</v>
      </c>
      <c r="D46" s="172">
        <v>0.3767024811297095</v>
      </c>
      <c r="E46" s="173">
        <v>0.73429999999999995</v>
      </c>
    </row>
    <row r="47" spans="2:5" ht="30" customHeight="1" thickBot="1">
      <c r="B47" s="170" t="s">
        <v>356</v>
      </c>
      <c r="C47" s="171">
        <v>0.32550390353436498</v>
      </c>
      <c r="D47" s="172">
        <v>0.72709814472982059</v>
      </c>
      <c r="E47" s="173">
        <v>0.54459999999999997</v>
      </c>
    </row>
    <row r="48" spans="2:5" ht="30" customHeight="1" thickBot="1">
      <c r="B48" s="170" t="s">
        <v>357</v>
      </c>
      <c r="C48" s="171">
        <v>0.32958063151726136</v>
      </c>
      <c r="D48" s="172">
        <v>0.49328832722275023</v>
      </c>
      <c r="E48" s="173">
        <v>0.46660000000000001</v>
      </c>
    </row>
    <row r="49" spans="2:5" ht="30" customHeight="1" thickBot="1">
      <c r="B49" s="170" t="s">
        <v>358</v>
      </c>
      <c r="C49" s="171">
        <v>0.259164185338077</v>
      </c>
      <c r="D49" s="176" t="s">
        <v>402</v>
      </c>
      <c r="E49" s="173">
        <v>0.19439999999999999</v>
      </c>
    </row>
    <row r="50" spans="2:5" ht="30" customHeight="1" thickBot="1">
      <c r="B50" s="170" t="s">
        <v>359</v>
      </c>
      <c r="C50" s="171">
        <v>8.6809207366682556E-4</v>
      </c>
      <c r="D50" s="172">
        <v>9.4378486751306584E-2</v>
      </c>
      <c r="E50" s="173">
        <v>6.1600000000000002E-2</v>
      </c>
    </row>
    <row r="51" spans="2:5" ht="30" customHeight="1" thickBot="1">
      <c r="B51" s="170" t="s">
        <v>360</v>
      </c>
      <c r="C51" s="171">
        <v>-1.0251528127954003E-2</v>
      </c>
      <c r="D51" s="172">
        <v>0.17062477029582634</v>
      </c>
      <c r="E51" s="173">
        <v>5.5599999999999997E-2</v>
      </c>
    </row>
    <row r="52" spans="2:5" ht="30" customHeight="1" thickBot="1">
      <c r="B52" s="170" t="s">
        <v>361</v>
      </c>
      <c r="C52" s="171">
        <v>0.12044868949804469</v>
      </c>
      <c r="D52" s="172">
        <v>0.14433982834971779</v>
      </c>
      <c r="E52" s="173">
        <v>0.18010000000000001</v>
      </c>
    </row>
    <row r="53" spans="2:5" ht="30" customHeight="1" thickBot="1">
      <c r="B53" s="170" t="s">
        <v>403</v>
      </c>
      <c r="C53" s="171">
        <v>0.17388001600058842</v>
      </c>
      <c r="D53" s="176">
        <v>0.62690974476161232</v>
      </c>
      <c r="E53" s="173">
        <v>0.42870000000000003</v>
      </c>
    </row>
    <row r="54" spans="2:5" ht="30" customHeight="1" thickBot="1">
      <c r="B54" s="170" t="s">
        <v>362</v>
      </c>
      <c r="C54" s="171">
        <v>0.93123754303332196</v>
      </c>
      <c r="D54" s="172">
        <v>0.24321350033651754</v>
      </c>
      <c r="E54" s="173">
        <v>0.82499999999999996</v>
      </c>
    </row>
    <row r="55" spans="2:5" ht="30" customHeight="1" thickBot="1">
      <c r="B55" s="170" t="s">
        <v>363</v>
      </c>
      <c r="C55" s="171">
        <v>0.90325555736152863</v>
      </c>
      <c r="D55" s="172">
        <v>0.72599469430992725</v>
      </c>
      <c r="E55" s="173">
        <v>0.97689999999999999</v>
      </c>
    </row>
    <row r="56" spans="2:5" ht="30" customHeight="1" thickBot="1">
      <c r="B56" s="170" t="s">
        <v>364</v>
      </c>
      <c r="C56" s="171">
        <v>0.93492176195142163</v>
      </c>
      <c r="D56" s="172">
        <v>0.40725616094679723</v>
      </c>
      <c r="E56" s="173">
        <v>0.79459999999999997</v>
      </c>
    </row>
    <row r="57" spans="2:5" ht="30" customHeight="1" thickBot="1">
      <c r="B57" s="170" t="s">
        <v>365</v>
      </c>
      <c r="C57" s="171">
        <v>0.27814980055798455</v>
      </c>
      <c r="D57" s="172">
        <v>0.10171489580409138</v>
      </c>
      <c r="E57" s="173">
        <v>0.24229999999999999</v>
      </c>
    </row>
    <row r="58" spans="2:5" ht="30" customHeight="1" thickBot="1">
      <c r="B58" s="170" t="s">
        <v>366</v>
      </c>
      <c r="C58" s="171">
        <v>0.13308639596758856</v>
      </c>
      <c r="D58" s="172">
        <v>5.7847479004328163E-2</v>
      </c>
      <c r="E58" s="173">
        <v>0.16450000000000001</v>
      </c>
    </row>
    <row r="59" spans="2:5" ht="30" customHeight="1" thickBot="1">
      <c r="B59" s="170" t="s">
        <v>367</v>
      </c>
      <c r="C59" s="171">
        <v>0.12977979494910646</v>
      </c>
      <c r="D59" s="172">
        <v>7.3102596035883705E-2</v>
      </c>
      <c r="E59" s="173">
        <v>0.13919999999999999</v>
      </c>
    </row>
    <row r="60" spans="2:5" ht="30" customHeight="1" thickBot="1">
      <c r="B60" s="170" t="s">
        <v>368</v>
      </c>
      <c r="C60" s="171">
        <v>0.56456232297219733</v>
      </c>
      <c r="D60" s="172">
        <v>0.28935257437794909</v>
      </c>
      <c r="E60" s="173">
        <v>0.51790000000000003</v>
      </c>
    </row>
    <row r="61" spans="2:5" ht="30" customHeight="1" thickBot="1">
      <c r="B61" s="170" t="s">
        <v>369</v>
      </c>
      <c r="C61" s="171">
        <v>0.77347204276912118</v>
      </c>
      <c r="D61" s="172">
        <v>0.70212093224835936</v>
      </c>
      <c r="E61" s="173">
        <v>0.79569999999999996</v>
      </c>
    </row>
    <row r="62" spans="2:5" ht="30" customHeight="1" thickBot="1">
      <c r="B62" s="170" t="s">
        <v>370</v>
      </c>
      <c r="C62" s="171">
        <v>0.34526102492962002</v>
      </c>
      <c r="D62" s="176" t="s">
        <v>402</v>
      </c>
      <c r="E62" s="173">
        <v>0.2258</v>
      </c>
    </row>
    <row r="63" spans="2:5" ht="30" customHeight="1" thickBot="1">
      <c r="B63" s="170" t="s">
        <v>371</v>
      </c>
      <c r="C63" s="171">
        <v>0.83247679392647433</v>
      </c>
      <c r="D63" s="172">
        <v>0.72865985145221257</v>
      </c>
      <c r="E63" s="173">
        <v>1.0006999999999999</v>
      </c>
    </row>
    <row r="64" spans="2:5"/>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sheetData>
  <mergeCells count="2">
    <mergeCell ref="B2:E2"/>
    <mergeCell ref="C3: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7A01-E870-4D1F-A01E-76712730BF71}">
  <dimension ref="A1:O8"/>
  <sheetViews>
    <sheetView workbookViewId="0">
      <selection sqref="A1:O1"/>
    </sheetView>
  </sheetViews>
  <sheetFormatPr defaultRowHeight="15"/>
  <cols>
    <col min="1" max="1" width="16.42578125" bestFit="1" customWidth="1"/>
  </cols>
  <sheetData>
    <row r="1" spans="1:15" ht="43.5" customHeight="1" thickTop="1">
      <c r="A1" s="241" t="s">
        <v>372</v>
      </c>
      <c r="B1" s="242"/>
      <c r="C1" s="242"/>
      <c r="D1" s="242"/>
      <c r="E1" s="242"/>
      <c r="F1" s="242"/>
      <c r="G1" s="242"/>
      <c r="H1" s="242"/>
      <c r="I1" s="242"/>
      <c r="J1" s="242"/>
      <c r="K1" s="242"/>
      <c r="L1" s="242"/>
      <c r="M1" s="242"/>
      <c r="N1" s="242"/>
      <c r="O1" s="242"/>
    </row>
    <row r="2" spans="1:15" ht="15.75" customHeight="1" thickBot="1">
      <c r="A2" s="159" t="s">
        <v>373</v>
      </c>
      <c r="B2" s="160" t="s">
        <v>32</v>
      </c>
      <c r="C2" s="161" t="s">
        <v>374</v>
      </c>
      <c r="D2" s="160" t="s">
        <v>375</v>
      </c>
      <c r="E2" s="162" t="s">
        <v>376</v>
      </c>
      <c r="F2" s="161" t="s">
        <v>377</v>
      </c>
      <c r="G2" s="162" t="s">
        <v>378</v>
      </c>
      <c r="H2" s="160" t="s">
        <v>379</v>
      </c>
      <c r="I2" s="161" t="s">
        <v>380</v>
      </c>
      <c r="J2" s="162" t="s">
        <v>381</v>
      </c>
      <c r="K2" s="160" t="s">
        <v>382</v>
      </c>
      <c r="L2" s="161" t="s">
        <v>383</v>
      </c>
      <c r="M2" s="162" t="s">
        <v>384</v>
      </c>
      <c r="N2" s="160" t="s">
        <v>385</v>
      </c>
      <c r="O2" s="162" t="s">
        <v>386</v>
      </c>
    </row>
    <row r="3" spans="1:15" ht="25.5">
      <c r="A3" s="163" t="s">
        <v>387</v>
      </c>
      <c r="B3" s="151">
        <v>49</v>
      </c>
      <c r="C3" s="152">
        <v>0.99318199301363852</v>
      </c>
      <c r="D3" s="153">
        <v>7.5245762251793455E-3</v>
      </c>
      <c r="E3" s="152">
        <v>0.96481372703487001</v>
      </c>
      <c r="F3" s="153">
        <v>0.98265391818915404</v>
      </c>
      <c r="G3" s="152">
        <v>0.98970691852714399</v>
      </c>
      <c r="H3" s="153">
        <v>0.99292747127546799</v>
      </c>
      <c r="I3" s="152">
        <v>0.99565695087410999</v>
      </c>
      <c r="J3" s="153">
        <v>0.99623552076622002</v>
      </c>
      <c r="K3" s="152">
        <v>0.99722430339619794</v>
      </c>
      <c r="L3" s="151">
        <v>0.99826915823801599</v>
      </c>
      <c r="M3" s="152">
        <v>0.99914851530292603</v>
      </c>
      <c r="N3" s="153">
        <v>0.99938663284484996</v>
      </c>
      <c r="O3" s="164">
        <v>0.99971802326687997</v>
      </c>
    </row>
    <row r="4" spans="1:15" ht="25.5">
      <c r="A4" s="165" t="s">
        <v>388</v>
      </c>
      <c r="B4" s="154">
        <v>49</v>
      </c>
      <c r="C4" s="155">
        <v>0.98131071586328222</v>
      </c>
      <c r="D4" s="156">
        <v>2.4006054699243322E-2</v>
      </c>
      <c r="E4" s="155">
        <v>0.89366866466348005</v>
      </c>
      <c r="F4" s="156">
        <v>0.95271149740599603</v>
      </c>
      <c r="G4" s="155">
        <v>0.97135508065784404</v>
      </c>
      <c r="H4" s="157">
        <v>0.983272638380978</v>
      </c>
      <c r="I4" s="155">
        <v>0.99093126929922004</v>
      </c>
      <c r="J4" s="157">
        <v>0.99265811866176001</v>
      </c>
      <c r="K4" s="155">
        <v>0.99359505664006398</v>
      </c>
      <c r="L4" s="154">
        <v>0.995943528796294</v>
      </c>
      <c r="M4" s="155">
        <v>0.99802103506009598</v>
      </c>
      <c r="N4" s="156">
        <v>0.99873175140086001</v>
      </c>
      <c r="O4" s="166">
        <v>0.99948134918424003</v>
      </c>
    </row>
    <row r="5" spans="1:15" ht="25.5">
      <c r="A5" s="165" t="s">
        <v>389</v>
      </c>
      <c r="B5" s="158">
        <v>49</v>
      </c>
      <c r="C5" s="155">
        <v>0.99350764356448062</v>
      </c>
      <c r="D5" s="157">
        <v>7.5516544642721733E-3</v>
      </c>
      <c r="E5" s="155">
        <v>0.96543782537648004</v>
      </c>
      <c r="F5" s="157">
        <v>0.98212217600346396</v>
      </c>
      <c r="G5" s="155">
        <v>0.99031531571904796</v>
      </c>
      <c r="H5" s="157">
        <v>0.99366556244957394</v>
      </c>
      <c r="I5" s="155">
        <v>0.99620264365888</v>
      </c>
      <c r="J5" s="157">
        <v>0.99688819382723004</v>
      </c>
      <c r="K5" s="155">
        <v>0.99753971896114801</v>
      </c>
      <c r="L5" s="158">
        <v>0.99844683089186592</v>
      </c>
      <c r="M5" s="155">
        <v>0.99922501138403197</v>
      </c>
      <c r="N5" s="157">
        <v>0.99942314109941999</v>
      </c>
      <c r="O5" s="166">
        <v>0.99976085810421</v>
      </c>
    </row>
    <row r="6" spans="1:15" ht="38.25">
      <c r="A6" s="165" t="s">
        <v>390</v>
      </c>
      <c r="B6" s="158">
        <v>49</v>
      </c>
      <c r="C6" s="155">
        <v>0.9887861648917059</v>
      </c>
      <c r="D6" s="157">
        <v>1.1977507352971118E-2</v>
      </c>
      <c r="E6" s="155">
        <v>0.95254325897977998</v>
      </c>
      <c r="F6" s="157">
        <v>0.97125309330739196</v>
      </c>
      <c r="G6" s="155">
        <v>0.98101247873108399</v>
      </c>
      <c r="H6" s="157">
        <v>0.98783828191584999</v>
      </c>
      <c r="I6" s="155">
        <v>0.99252544048058999</v>
      </c>
      <c r="J6" s="157">
        <v>0.99451646382057002</v>
      </c>
      <c r="K6" s="155">
        <v>0.99517390827474794</v>
      </c>
      <c r="L6" s="158">
        <v>0.99722095235991204</v>
      </c>
      <c r="M6" s="155">
        <v>0.99858303551365601</v>
      </c>
      <c r="N6" s="157">
        <v>0.99889352325683001</v>
      </c>
      <c r="O6" s="166">
        <v>0.99962315028329995</v>
      </c>
    </row>
    <row r="7" spans="1:15" ht="38.25">
      <c r="A7" s="165" t="s">
        <v>391</v>
      </c>
      <c r="B7" s="158">
        <v>49</v>
      </c>
      <c r="C7" s="155">
        <v>0.96253125107455384</v>
      </c>
      <c r="D7" s="157">
        <v>4.1843095229913377E-2</v>
      </c>
      <c r="E7" s="155">
        <v>0.82630060758226997</v>
      </c>
      <c r="F7" s="157">
        <v>0.91783417400503609</v>
      </c>
      <c r="G7" s="155">
        <v>0.93690293719303397</v>
      </c>
      <c r="H7" s="157">
        <v>0.95873665124003205</v>
      </c>
      <c r="I7" s="155">
        <v>0.97769692234653005</v>
      </c>
      <c r="J7" s="157">
        <v>0.98283900880000996</v>
      </c>
      <c r="K7" s="155">
        <v>0.98603625177191601</v>
      </c>
      <c r="L7" s="158">
        <v>0.99027083836913599</v>
      </c>
      <c r="M7" s="155">
        <v>0.99504830649377995</v>
      </c>
      <c r="N7" s="157">
        <v>0.99699764141207003</v>
      </c>
      <c r="O7" s="166">
        <v>0.99886225972574005</v>
      </c>
    </row>
    <row r="8" spans="1:15" ht="25.5">
      <c r="A8" s="165" t="s">
        <v>392</v>
      </c>
      <c r="B8" s="158">
        <v>49</v>
      </c>
      <c r="C8" s="155">
        <v>0.98960103135318511</v>
      </c>
      <c r="D8" s="157">
        <v>1.1466736198356642E-2</v>
      </c>
      <c r="E8" s="155">
        <v>0.95314722632402005</v>
      </c>
      <c r="F8" s="157">
        <v>0.97328067271093199</v>
      </c>
      <c r="G8" s="155">
        <v>0.98276822695279398</v>
      </c>
      <c r="H8" s="157">
        <v>0.98891092642319001</v>
      </c>
      <c r="I8" s="155">
        <v>0.99343748674544996</v>
      </c>
      <c r="J8" s="157">
        <v>0.99522432113451997</v>
      </c>
      <c r="K8" s="155">
        <v>0.99581155274087807</v>
      </c>
      <c r="L8" s="158">
        <v>0.99742176125431203</v>
      </c>
      <c r="M8" s="155">
        <v>0.99872983981942198</v>
      </c>
      <c r="N8" s="157">
        <v>0.99906055383431003</v>
      </c>
      <c r="O8" s="166">
        <v>0.99966382181628999</v>
      </c>
    </row>
  </sheetData>
  <mergeCells count="1">
    <mergeCell ref="A1:O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b02e824-61b5-4de5-beb0-b7994f2032f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163EA707E1C84C92167F7E05684B41" ma:contentTypeVersion="12" ma:contentTypeDescription="Create a new document." ma:contentTypeScope="" ma:versionID="088225ef0a56120857b32bc967aa157c">
  <xsd:schema xmlns:xsd="http://www.w3.org/2001/XMLSchema" xmlns:xs="http://www.w3.org/2001/XMLSchema" xmlns:p="http://schemas.microsoft.com/office/2006/metadata/properties" xmlns:ns2="1b02e824-61b5-4de5-beb0-b7994f2032f8" xmlns:ns3="7edc1cf6-d490-4326-8e6e-ae562fab6511" targetNamespace="http://schemas.microsoft.com/office/2006/metadata/properties" ma:root="true" ma:fieldsID="ade5d7c522894afc5c10a8656e9cdbe3" ns2:_="" ns3:_="">
    <xsd:import namespace="1b02e824-61b5-4de5-beb0-b7994f2032f8"/>
    <xsd:import namespace="7edc1cf6-d490-4326-8e6e-ae562fab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2e824-61b5-4de5-beb0-b7994f2032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8647646-ff1c-4c89-a138-7242bbd205c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dc1cf6-d490-4326-8e6e-ae562fab651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3BF5A6-2F78-4230-AF76-BE15EBB8818C}">
  <ds:schemaRefs>
    <ds:schemaRef ds:uri="http://schemas.microsoft.com/sharepoint/v3/contenttype/forms"/>
  </ds:schemaRefs>
</ds:datastoreItem>
</file>

<file path=customXml/itemProps2.xml><?xml version="1.0" encoding="utf-8"?>
<ds:datastoreItem xmlns:ds="http://schemas.openxmlformats.org/officeDocument/2006/customXml" ds:itemID="{52FE71E6-E0DE-4A5C-9FCE-2D4FC5C5F55A}">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7edc1cf6-d490-4326-8e6e-ae562fab6511"/>
    <ds:schemaRef ds:uri="http://purl.org/dc/dcmitype/"/>
    <ds:schemaRef ds:uri="1b02e824-61b5-4de5-beb0-b7994f2032f8"/>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C6BAAA2D-1A71-43B8-BD5A-E988A0487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2e824-61b5-4de5-beb0-b7994f2032f8"/>
    <ds:schemaRef ds:uri="7edc1cf6-d490-4326-8e6e-ae562fab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00. Workbook Notes</vt:lpstr>
      <vt:lpstr>01. Initial Population</vt:lpstr>
      <vt:lpstr>02. Descriptives Overall</vt:lpstr>
      <vt:lpstr>03. Descriptives by State</vt:lpstr>
      <vt:lpstr>04. State Rates (Observed) </vt:lpstr>
      <vt:lpstr>05. State Rates (Risk Adjusted)</vt:lpstr>
      <vt:lpstr>06. Confidence Intervals</vt:lpstr>
      <vt:lpstr>07. Risk Model Factors</vt:lpstr>
      <vt:lpstr>08. Reliability SNR Results</vt:lpstr>
      <vt:lpstr>09. Calibration Testing</vt:lpstr>
      <vt:lpstr>10.Five Percent Samples</vt:lpstr>
      <vt:lpstr>'03. Descriptives by State'!_All</vt:lpstr>
      <vt:lpstr>'00. Workbook Notes'!Print_Area</vt:lpstr>
      <vt:lpstr>'01. Initial Population'!Print_Area</vt:lpstr>
      <vt:lpstr>'02. Descriptives Overall'!Print_Area</vt:lpstr>
      <vt:lpstr>'04. State Rates (Observed) '!Print_Area</vt:lpstr>
      <vt:lpstr>'05. State Rates (Risk Adjusted)'!Print_Area</vt:lpstr>
      <vt:lpstr>'06. Confidence Intervals'!Print_Area</vt:lpstr>
      <vt:lpstr>'01. Initial Population'!Print_Titles</vt:lpstr>
      <vt:lpstr>'02. Descriptives Overall'!Print_Titles</vt:lpstr>
      <vt:lpstr>'04. State Rates (Observed) '!Print_Titles</vt:lpstr>
      <vt:lpstr>'05. State Rates (Risk Adjusted)'!Print_Titles</vt:lpstr>
      <vt:lpstr>'06. Confidence Intervals'!Print_Titles</vt:lpstr>
    </vt:vector>
  </TitlesOfParts>
  <Manager>Colleen M. McKiernan</Manager>
  <Company>The Lewin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HCBS ACSC Performance Rates</dc:title>
  <dc:subject>Draft Performance Rates for HCBS ACSC Measure</dc:subject>
  <dc:creator>The Lewin Group</dc:creator>
  <cp:keywords/>
  <dc:description/>
  <cp:lastModifiedBy>Colleen M. McKiernan</cp:lastModifiedBy>
  <cp:revision/>
  <dcterms:created xsi:type="dcterms:W3CDTF">2023-05-09T13:47:39Z</dcterms:created>
  <dcterms:modified xsi:type="dcterms:W3CDTF">2024-04-30T18:01:46Z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0x010100B1163EA707E1C84C92167F7E05684B41</vt:lpwstr>
  </property>
  <property fmtid="{D5CDD505-2E9C-101B-9397-08002B2CF9AE}" pid="3" name="MediaServiceImageTags">
    <vt:lpwstr/>
  </property>
</Properties>
</file>